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orelandcc-my.sharepoint.com/personal/nwilliams_merri-bek_vic_gov_au/Documents/Desktop/"/>
    </mc:Choice>
  </mc:AlternateContent>
  <xr:revisionPtr revIDLastSave="0" documentId="8_{AAB7A435-3015-4AED-802F-7CDCC04D3200}" xr6:coauthVersionLast="47" xr6:coauthVersionMax="47" xr10:uidLastSave="{00000000-0000-0000-0000-000000000000}"/>
  <bookViews>
    <workbookView xWindow="30900" yWindow="1620" windowWidth="24540" windowHeight="13725" activeTab="1" xr2:uid="{C6519061-78F4-4245-8D42-463785FF4212}"/>
  </bookViews>
  <sheets>
    <sheet name="Budget Template" sheetId="4" r:id="rId1"/>
    <sheet name="Example - Venue Takeover" sheetId="1" r:id="rId2"/>
    <sheet name="Example - Pop Up Event" sheetId="5" r:id="rId3"/>
    <sheet name="Example - Community Project"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6" l="1"/>
  <c r="C25" i="6"/>
  <c r="C55" i="6"/>
  <c r="C56" i="6" s="1"/>
  <c r="C54" i="6"/>
  <c r="C45" i="6"/>
  <c r="C26" i="6"/>
  <c r="C31" i="5"/>
  <c r="C41" i="6"/>
  <c r="C40" i="6"/>
  <c r="C39" i="6"/>
  <c r="C38" i="6"/>
  <c r="C47" i="5"/>
  <c r="C52" i="5" s="1"/>
  <c r="C38" i="5"/>
  <c r="C43" i="5" s="1"/>
  <c r="C37" i="5"/>
  <c r="C64" i="6"/>
  <c r="C24" i="6" s="1"/>
  <c r="C34" i="6"/>
  <c r="C61" i="5"/>
  <c r="C34" i="5"/>
  <c r="C27" i="5"/>
  <c r="C16" i="5" s="1"/>
  <c r="C26" i="1"/>
  <c r="C25" i="1"/>
  <c r="C31" i="1"/>
  <c r="C49" i="1"/>
  <c r="C52" i="1" s="1"/>
  <c r="C40" i="1"/>
  <c r="C39" i="1"/>
  <c r="C38" i="1"/>
  <c r="C37" i="1"/>
  <c r="C24" i="1"/>
  <c r="C30" i="1"/>
  <c r="C27" i="6" l="1"/>
  <c r="C16" i="6" s="1"/>
  <c r="C47" i="6"/>
  <c r="C17" i="6" s="1"/>
  <c r="C17" i="5"/>
  <c r="C18" i="5" s="1"/>
  <c r="C62" i="4"/>
  <c r="C52" i="4"/>
  <c r="C43" i="4"/>
  <c r="C34" i="4"/>
  <c r="C27" i="4"/>
  <c r="C16" i="4"/>
  <c r="C27" i="1"/>
  <c r="C16" i="1" s="1"/>
  <c r="C18" i="6" l="1"/>
  <c r="C17" i="4"/>
  <c r="C18" i="4" s="1"/>
  <c r="C60" i="1"/>
  <c r="C43" i="1"/>
  <c r="C34" i="1"/>
  <c r="C17" i="1" l="1"/>
  <c r="C18" i="1" s="1"/>
</calcChain>
</file>

<file path=xl/sharedStrings.xml><?xml version="1.0" encoding="utf-8"?>
<sst xmlns="http://schemas.openxmlformats.org/spreadsheetml/2006/main" count="351" uniqueCount="130">
  <si>
    <t>Your Name</t>
  </si>
  <si>
    <t>Name of your project</t>
  </si>
  <si>
    <t>Budget</t>
  </si>
  <si>
    <t>Confirmed? Y/N</t>
  </si>
  <si>
    <t>Total Income</t>
  </si>
  <si>
    <t>Note: All figures should be exclusive of GST.</t>
  </si>
  <si>
    <t>Total Expenditure</t>
  </si>
  <si>
    <t xml:space="preserve">Balance </t>
  </si>
  <si>
    <t>Income</t>
  </si>
  <si>
    <t>Notes</t>
  </si>
  <si>
    <t>BMF Request</t>
  </si>
  <si>
    <t>Other grants</t>
  </si>
  <si>
    <t>Sponsorships</t>
  </si>
  <si>
    <t>In-kind income</t>
  </si>
  <si>
    <t>Other Income</t>
  </si>
  <si>
    <t>Ticket sales etc.</t>
  </si>
  <si>
    <t>Total</t>
  </si>
  <si>
    <t>Expenditure - Development &amp; Admin</t>
  </si>
  <si>
    <t>Include any cost for project administration, research and development.</t>
  </si>
  <si>
    <t>Expenditure - Program</t>
  </si>
  <si>
    <t xml:space="preserve">Include fees for artists, designers, directors, and other creative personnel. </t>
  </si>
  <si>
    <t>Expenditure - Production &amp; Technical</t>
  </si>
  <si>
    <t xml:space="preserve">Total </t>
  </si>
  <si>
    <t>Expenditure - Marketing and Design</t>
  </si>
  <si>
    <t>Festivals Merri-bek</t>
  </si>
  <si>
    <t xml:space="preserve">Band Venue Takeover </t>
  </si>
  <si>
    <t xml:space="preserve">Band 1 </t>
  </si>
  <si>
    <t xml:space="preserve">Band 2 </t>
  </si>
  <si>
    <t xml:space="preserve">Band 3 </t>
  </si>
  <si>
    <t xml:space="preserve">Band 4 </t>
  </si>
  <si>
    <t>Music Programmer / Curation</t>
  </si>
  <si>
    <t>Backline</t>
  </si>
  <si>
    <t xml:space="preserve">Venue Hire </t>
  </si>
  <si>
    <t>Add here the cash contribution you are requesting from Brunswick Music Festival</t>
  </si>
  <si>
    <t>Y</t>
  </si>
  <si>
    <t>N</t>
  </si>
  <si>
    <t xml:space="preserve">Estimated 10 hours of volunteer work from the artists involved </t>
  </si>
  <si>
    <t>Poster distribution</t>
  </si>
  <si>
    <t>Provided by bands</t>
  </si>
  <si>
    <t>The Merri-bek Music Room</t>
  </si>
  <si>
    <t>Based on a standard Merri-bek Music Room hire agreement of $3.50 per ticket</t>
  </si>
  <si>
    <t>Audio operator</t>
  </si>
  <si>
    <t>Lighting operator</t>
  </si>
  <si>
    <t xml:space="preserve">Event photographer </t>
  </si>
  <si>
    <t>Catering</t>
  </si>
  <si>
    <t xml:space="preserve">Note: Project budgets should balance. </t>
  </si>
  <si>
    <t>Ann Applicant</t>
  </si>
  <si>
    <t>Ticket Sales</t>
  </si>
  <si>
    <t>Merchandise</t>
  </si>
  <si>
    <t>$ 500.00 in cash sponsorship from "Merri-bek Beers LTD"</t>
  </si>
  <si>
    <t xml:space="preserve">We have provided this budget example to assist with your Brunswick Music Festival Curated Projects 2025 Expression of Interest. This is an example of a band lineup in an established music venue. This budget is produced as an example only. </t>
  </si>
  <si>
    <t>Light refreshments for performers</t>
  </si>
  <si>
    <t>Based on quote for 1 x poster design.</t>
  </si>
  <si>
    <t xml:space="preserve">Social media advertising </t>
  </si>
  <si>
    <t>$ 945.00 applied for to support the project from the Community Music Fund</t>
  </si>
  <si>
    <t>15 hours at $37.00 per hour for Ann Applicant to work on this project as lead.</t>
  </si>
  <si>
    <t>Limited run of 20 t-shirts produced for the night. $25.00 per shirt.</t>
  </si>
  <si>
    <t>To capture images of the night.</t>
  </si>
  <si>
    <t>10 hour shift at $ 50.00 per hour</t>
  </si>
  <si>
    <t>Based on a quote from Poster Stickers Co LTD.</t>
  </si>
  <si>
    <t>Poster and t-shirt design</t>
  </si>
  <si>
    <t>Limited run of 20 t-shirts produced for the event. $10 per shirt.</t>
  </si>
  <si>
    <t>Planned Venue/Location</t>
  </si>
  <si>
    <t>Kirkdale Reserve, Brunswick East (next to Merri-creek)</t>
  </si>
  <si>
    <t>The Music of Merri-creek</t>
  </si>
  <si>
    <t>A $ 200.00 spend for boosted posts on Facebook and Instagram.</t>
  </si>
  <si>
    <t>Assets design</t>
  </si>
  <si>
    <t>Based on quote for social media and marketing  assets</t>
  </si>
  <si>
    <t>Flyer postage to adjacent houses</t>
  </si>
  <si>
    <t>Solar powered audio system hire</t>
  </si>
  <si>
    <t xml:space="preserve">Performers- performance </t>
  </si>
  <si>
    <t>Performers - rehearsal</t>
  </si>
  <si>
    <t>Key marketing strategy is to flyer drop houses within 100m of the event</t>
  </si>
  <si>
    <t>Lead creative fee</t>
  </si>
  <si>
    <t>One rehearsal call for 4 performers at $ 250.00 per person</t>
  </si>
  <si>
    <t>One performance call for 4 performers at $ 250.00 per person</t>
  </si>
  <si>
    <t>Solar powered audio system hired from local supplier as quoted. Covers power etc.</t>
  </si>
  <si>
    <t>Donations and other income from patrons</t>
  </si>
  <si>
    <t>Amount requested from Brunswick Music Festival to support the show.</t>
  </si>
  <si>
    <t>Community dance group</t>
  </si>
  <si>
    <t>Community choir lead</t>
  </si>
  <si>
    <t>Lead artist</t>
  </si>
  <si>
    <t>Community dance lead</t>
  </si>
  <si>
    <t>Community choir</t>
  </si>
  <si>
    <t>Stipend paid to the choir in recognition of contribution</t>
  </si>
  <si>
    <t>Stipend paid to the dance group in recognition of contribution</t>
  </si>
  <si>
    <t>We request this fee be included in the BMF marketing budget as the project will be a main program item.</t>
  </si>
  <si>
    <t>Brunswick Town Hall</t>
  </si>
  <si>
    <t>Merri-bek Event Permit Fee</t>
  </si>
  <si>
    <t>In-kind income - marketing</t>
  </si>
  <si>
    <t>Audio system</t>
  </si>
  <si>
    <t>Front of House staff</t>
  </si>
  <si>
    <t>Lighting system</t>
  </si>
  <si>
    <t>In-kind income - venue and production</t>
  </si>
  <si>
    <t>Ticketing income</t>
  </si>
  <si>
    <t>To cover light refreshments for community performers</t>
  </si>
  <si>
    <t xml:space="preserve">Brunswick Town Hall - rehearsal </t>
  </si>
  <si>
    <t>Brunswick Town Hall - performance</t>
  </si>
  <si>
    <t>Voices of Brunswick music X choir X dance project</t>
  </si>
  <si>
    <t>10 hours at $50 per hour</t>
  </si>
  <si>
    <t>Merri-bek in house system hire</t>
  </si>
  <si>
    <t>To be used for rehearsals</t>
  </si>
  <si>
    <t xml:space="preserve">To be used for performance </t>
  </si>
  <si>
    <t>150 tickets at $15.00</t>
  </si>
  <si>
    <t>In total $ 2250.00 + $ 2458.00 to artist fees (ticketing income plus BMF contribution)</t>
  </si>
  <si>
    <t>Based on quote for poster, social media and marketing  assets</t>
  </si>
  <si>
    <t>$ 1000.00 applied for to support the project from the Community Music Fund</t>
  </si>
  <si>
    <t xml:space="preserve">We have provided this budget example to assist with your Brunswick Music Festival Curated Projects 2025 Expression of Interest. This is an example of a one-off festival performance in a pop-up space. This budget is produced as an example only. </t>
  </si>
  <si>
    <t>Use of Brunswick Town Hall and technical systems/crew provided by Brunswick Music Festival</t>
  </si>
  <si>
    <t>Include costs for design, social media, printing, distribution and event photography.</t>
  </si>
  <si>
    <t>Include costs for equipment hire, venue hire, technical and front-of-house staff, set, costumes etc.</t>
  </si>
  <si>
    <t xml:space="preserve">Include any income generated to support the project, including any other grants or in-kind costs and ticket sales etc.. Please let us know if this is confirmed or not. </t>
  </si>
  <si>
    <t xml:space="preserve">We have provided this budget example to assist with your Brunswick Music Festival Curated Projects 2025 Expression of Interest. This is an example of a one-off festival performance that involves a large community choir and a large community dance group in a space managed by Merri-bek City Council. This budget is produced as an example only. 
</t>
  </si>
  <si>
    <t>$ 470.00 medium risk permit fee and $ 1000.00 bond - to be covered in-kind by Merri-bek City Council</t>
  </si>
  <si>
    <t>Repertoire prep and ensemble management - 10 hours at $ 50.00 per hour</t>
  </si>
  <si>
    <t>8 hours at $ 65.00 per hour for audio technician as quoted by solar-powered audio company</t>
  </si>
  <si>
    <t>2 performers @ $ 250.00 per performer</t>
  </si>
  <si>
    <t>3 performers @ $ 250.00 per performer</t>
  </si>
  <si>
    <t>4 performers @ $ 250.00 per performer</t>
  </si>
  <si>
    <t>4 performer @ $ 250.00 per performer</t>
  </si>
  <si>
    <t xml:space="preserve">Ticket sales: $ 25.00 tickets. $ 200.00 person capacity. Ticket sales assumptions based on 80% capacity. </t>
  </si>
  <si>
    <t xml:space="preserve">We have provided this budget template to assist with your Brunswick Music Festival Curated Projects 2025 Expression of Interest. You can fill in any applicable areas and adjust as needed. While it is not mandatory to use this template, you are welcome to if it helps. Please note that a budget must be attached to your Expression of Interest. Please refer to the 2024 Live Performance Award Pay Guide for current fees and wage rates and recommendations: https://calculate.fairwork.gov.au/payguides/fairwork/ma000081/pdf. </t>
  </si>
  <si>
    <t>This budget is set up with formulas to tally and balance income and expenditure.</t>
  </si>
  <si>
    <t>10 hours at $ 50.00 per hours for lead artist</t>
  </si>
  <si>
    <t>6 hours at $ 40.00 per hour prep and organisation</t>
  </si>
  <si>
    <t>FOH staff for the night 6 hours at $ 38.00 per hour</t>
  </si>
  <si>
    <t>Brunswick Music Festival 2026 - Budget Template</t>
  </si>
  <si>
    <t>Brunswick Music Festival 2026 - Budget Template Example - Band Venue Takeover</t>
  </si>
  <si>
    <t>Brunswick Music Festival 2026 - Budget Template - Pop Up Event (in non-music venue space)</t>
  </si>
  <si>
    <t>Brunswick Music Festival 2026 - Budget Example - Community Engaged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</si>
</sst>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_(&quot;$&quot;* #,##0.00_);_(&quot;$&quot;* \(#,##0.00\);_(&quot;$&quot;* &quot;-&quot;??_);_(@_)"/>
    <numFmt numFmtId="166" formatCode="0_ ;[Red]\-0\ "/>
  </numFmts>
  <fonts count="9" x14ac:knownFonts="1">
    <font>
      <sz val="11"/>
      <color theme="1"/>
      <name val="Calibri"/>
      <family val="2"/>
      <scheme val="minor"/>
    </font>
    <font>
      <b/>
      <sz val="11"/>
      <color theme="1"/>
      <name val="Calibri"/>
      <family val="2"/>
      <scheme val="minor"/>
    </font>
    <font>
      <sz val="11"/>
      <name val="Calibri"/>
      <family val="2"/>
      <scheme val="minor"/>
    </font>
    <font>
      <sz val="8"/>
      <name val="Calibri"/>
      <family val="2"/>
      <scheme val="minor"/>
    </font>
    <font>
      <sz val="11"/>
      <color theme="1"/>
      <name val="Calibri"/>
      <family val="2"/>
      <scheme val="minor"/>
    </font>
    <font>
      <sz val="10"/>
      <name val="Arial"/>
      <family val="2"/>
    </font>
    <font>
      <b/>
      <sz val="11"/>
      <name val="Calibri"/>
      <family val="2"/>
      <scheme val="minor"/>
    </font>
    <font>
      <b/>
      <sz val="16"/>
      <color theme="8" tint="-0.249977111117893"/>
      <name val="Calibri"/>
      <family val="2"/>
      <scheme val="minor"/>
    </font>
    <font>
      <b/>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2">
    <xf numFmtId="0" fontId="0" fillId="0" borderId="0"/>
    <xf numFmtId="0" fontId="5" fillId="0" borderId="0"/>
  </cellStyleXfs>
  <cellXfs count="168">
    <xf numFmtId="0" fontId="0" fillId="0" borderId="0" xfId="0"/>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0" fillId="0" borderId="9" xfId="0" applyBorder="1" applyAlignment="1">
      <alignment vertical="center"/>
    </xf>
    <xf numFmtId="0" fontId="0" fillId="0" borderId="19" xfId="0" applyBorder="1" applyAlignment="1">
      <alignment vertical="center"/>
    </xf>
    <xf numFmtId="0" fontId="1" fillId="0" borderId="0" xfId="0" applyFont="1" applyAlignment="1">
      <alignment vertical="center"/>
    </xf>
    <xf numFmtId="0" fontId="0" fillId="2" borderId="5" xfId="0" applyFill="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165" fontId="0" fillId="0" borderId="0" xfId="0" applyNumberFormat="1" applyAlignment="1">
      <alignment vertical="center"/>
    </xf>
    <xf numFmtId="0" fontId="0" fillId="3" borderId="4" xfId="0" applyFill="1" applyBorder="1" applyAlignment="1">
      <alignment vertical="center"/>
    </xf>
    <xf numFmtId="0" fontId="0" fillId="4" borderId="2" xfId="0" applyFill="1" applyBorder="1" applyAlignment="1">
      <alignment vertical="center"/>
    </xf>
    <xf numFmtId="0" fontId="0" fillId="3" borderId="21" xfId="0" applyFill="1" applyBorder="1" applyAlignment="1">
      <alignment vertical="center"/>
    </xf>
    <xf numFmtId="0" fontId="0" fillId="3" borderId="23" xfId="0" applyFill="1" applyBorder="1" applyAlignment="1">
      <alignment vertical="center"/>
    </xf>
    <xf numFmtId="0" fontId="0" fillId="4" borderId="18" xfId="0" applyFill="1" applyBorder="1" applyAlignment="1">
      <alignment vertical="center"/>
    </xf>
    <xf numFmtId="0" fontId="1" fillId="3" borderId="2" xfId="0" applyFont="1" applyFill="1" applyBorder="1" applyAlignment="1">
      <alignment vertical="center"/>
    </xf>
    <xf numFmtId="0" fontId="2" fillId="2" borderId="8" xfId="0" applyFont="1" applyFill="1" applyBorder="1" applyAlignment="1">
      <alignment vertical="center"/>
    </xf>
    <xf numFmtId="0" fontId="0" fillId="2" borderId="9" xfId="0" applyFill="1" applyBorder="1" applyAlignment="1">
      <alignment vertical="center"/>
    </xf>
    <xf numFmtId="0" fontId="0" fillId="2" borderId="8" xfId="0" applyFill="1" applyBorder="1" applyAlignment="1">
      <alignment vertical="center"/>
    </xf>
    <xf numFmtId="0" fontId="0" fillId="4" borderId="24" xfId="0" applyFill="1" applyBorder="1" applyAlignment="1">
      <alignment vertical="center"/>
    </xf>
    <xf numFmtId="0" fontId="0" fillId="2" borderId="10" xfId="0" applyFill="1" applyBorder="1" applyAlignment="1">
      <alignment vertical="center"/>
    </xf>
    <xf numFmtId="0" fontId="0" fillId="2" borderId="12" xfId="0" applyFill="1" applyBorder="1" applyAlignment="1">
      <alignment vertical="center"/>
    </xf>
    <xf numFmtId="0" fontId="4" fillId="2" borderId="0" xfId="1" applyFont="1" applyFill="1" applyAlignment="1" applyProtection="1">
      <alignment horizontal="left" vertical="center"/>
      <protection locked="0"/>
    </xf>
    <xf numFmtId="0" fontId="0" fillId="4" borderId="4" xfId="0" applyFill="1" applyBorder="1" applyAlignment="1">
      <alignment horizontal="center" vertical="center"/>
    </xf>
    <xf numFmtId="0" fontId="0" fillId="4" borderId="16" xfId="0" applyFill="1" applyBorder="1" applyAlignment="1">
      <alignment vertical="center"/>
    </xf>
    <xf numFmtId="166" fontId="0" fillId="2" borderId="5" xfId="0" applyNumberFormat="1" applyFill="1" applyBorder="1" applyAlignment="1">
      <alignment vertical="center"/>
    </xf>
    <xf numFmtId="0" fontId="0" fillId="4" borderId="13" xfId="0" applyFill="1" applyBorder="1" applyAlignment="1">
      <alignment vertical="center"/>
    </xf>
    <xf numFmtId="166" fontId="0" fillId="3" borderId="3" xfId="0" applyNumberFormat="1" applyFill="1" applyBorder="1" applyAlignment="1">
      <alignment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166" fontId="0" fillId="0" borderId="6" xfId="0" applyNumberFormat="1" applyBorder="1" applyAlignment="1">
      <alignment vertical="center"/>
    </xf>
    <xf numFmtId="166" fontId="0" fillId="0" borderId="1" xfId="0" applyNumberFormat="1" applyBorder="1" applyAlignment="1">
      <alignment vertical="center"/>
    </xf>
    <xf numFmtId="166" fontId="0" fillId="0" borderId="15" xfId="0" applyNumberFormat="1" applyBorder="1" applyAlignment="1">
      <alignment vertical="center"/>
    </xf>
    <xf numFmtId="166" fontId="0" fillId="3" borderId="22" xfId="0" applyNumberFormat="1" applyFill="1" applyBorder="1" applyAlignment="1">
      <alignment vertical="center"/>
    </xf>
    <xf numFmtId="166" fontId="0" fillId="2" borderId="6" xfId="0" applyNumberFormat="1" applyFill="1" applyBorder="1" applyAlignment="1">
      <alignment horizontal="right" vertical="center"/>
    </xf>
    <xf numFmtId="0" fontId="0" fillId="2" borderId="7" xfId="0" applyFill="1" applyBorder="1" applyAlignment="1">
      <alignment horizontal="center" vertical="center"/>
    </xf>
    <xf numFmtId="0" fontId="0" fillId="2" borderId="26" xfId="0" applyFill="1" applyBorder="1" applyAlignment="1">
      <alignment vertical="center"/>
    </xf>
    <xf numFmtId="166" fontId="0" fillId="2" borderId="14" xfId="0" applyNumberFormat="1" applyFill="1" applyBorder="1" applyAlignment="1">
      <alignment horizontal="right" vertical="center"/>
    </xf>
    <xf numFmtId="0" fontId="0" fillId="2" borderId="19" xfId="0" applyFill="1" applyBorder="1" applyAlignment="1">
      <alignment horizontal="center" vertical="center"/>
    </xf>
    <xf numFmtId="166" fontId="0" fillId="2" borderId="11" xfId="0" applyNumberFormat="1" applyFill="1" applyBorder="1" applyAlignment="1">
      <alignment horizontal="right" vertical="center"/>
    </xf>
    <xf numFmtId="166" fontId="0" fillId="3" borderId="22" xfId="0" applyNumberFormat="1" applyFill="1" applyBorder="1" applyAlignment="1">
      <alignment horizontal="right" vertical="center"/>
    </xf>
    <xf numFmtId="166" fontId="2" fillId="2" borderId="1" xfId="0" applyNumberFormat="1" applyFont="1" applyFill="1" applyBorder="1" applyAlignment="1">
      <alignment horizontal="right" vertical="center"/>
    </xf>
    <xf numFmtId="166" fontId="0" fillId="2" borderId="1" xfId="0" applyNumberFormat="1" applyFill="1" applyBorder="1" applyAlignment="1">
      <alignment horizontal="right" vertical="center"/>
    </xf>
    <xf numFmtId="0" fontId="0" fillId="3" borderId="2" xfId="0" applyFill="1" applyBorder="1" applyAlignment="1">
      <alignment vertical="center"/>
    </xf>
    <xf numFmtId="0" fontId="0" fillId="3" borderId="3" xfId="0" applyFill="1" applyBorder="1" applyAlignment="1">
      <alignment vertical="center"/>
    </xf>
    <xf numFmtId="164" fontId="0" fillId="0" borderId="0" xfId="0" applyNumberFormat="1" applyAlignment="1">
      <alignment vertical="center"/>
    </xf>
    <xf numFmtId="166" fontId="2" fillId="0" borderId="1" xfId="0" applyNumberFormat="1" applyFont="1" applyBorder="1" applyAlignment="1">
      <alignment vertical="center"/>
    </xf>
    <xf numFmtId="166" fontId="0" fillId="0" borderId="27" xfId="0" applyNumberFormat="1" applyBorder="1" applyAlignment="1">
      <alignment vertical="center"/>
    </xf>
    <xf numFmtId="166" fontId="0" fillId="0" borderId="28" xfId="0" applyNumberFormat="1" applyBorder="1" applyAlignment="1">
      <alignment vertical="center"/>
    </xf>
    <xf numFmtId="166" fontId="0" fillId="0" borderId="29" xfId="0" applyNumberFormat="1" applyBorder="1" applyAlignment="1">
      <alignment vertical="center"/>
    </xf>
    <xf numFmtId="166" fontId="0" fillId="2" borderId="27" xfId="0" applyNumberFormat="1" applyFill="1" applyBorder="1" applyAlignment="1">
      <alignment horizontal="right" vertical="center"/>
    </xf>
    <xf numFmtId="166" fontId="0" fillId="2" borderId="31" xfId="0" applyNumberFormat="1" applyFill="1" applyBorder="1" applyAlignment="1">
      <alignment horizontal="right" vertical="center"/>
    </xf>
    <xf numFmtId="166" fontId="0" fillId="2" borderId="30" xfId="0" applyNumberFormat="1" applyFill="1" applyBorder="1" applyAlignment="1">
      <alignment horizontal="right" vertical="center"/>
    </xf>
    <xf numFmtId="166" fontId="2" fillId="2" borderId="28" xfId="0" applyNumberFormat="1" applyFont="1" applyFill="1" applyBorder="1" applyAlignment="1">
      <alignment horizontal="right" vertical="center"/>
    </xf>
    <xf numFmtId="166" fontId="0" fillId="2" borderId="28" xfId="0" applyNumberFormat="1" applyFill="1" applyBorder="1" applyAlignment="1">
      <alignment horizontal="right" vertical="center"/>
    </xf>
    <xf numFmtId="0" fontId="0" fillId="0" borderId="27" xfId="0" applyBorder="1" applyAlignment="1">
      <alignment vertical="center"/>
    </xf>
    <xf numFmtId="0" fontId="2" fillId="0" borderId="28" xfId="0" applyFont="1" applyBorder="1" applyAlignment="1">
      <alignment vertical="center"/>
    </xf>
    <xf numFmtId="0" fontId="0" fillId="0" borderId="28" xfId="0" applyBorder="1" applyAlignment="1">
      <alignment vertical="center"/>
    </xf>
    <xf numFmtId="166" fontId="2" fillId="0" borderId="28" xfId="0" applyNumberFormat="1" applyFont="1" applyBorder="1" applyAlignment="1">
      <alignment vertical="center"/>
    </xf>
    <xf numFmtId="0" fontId="0" fillId="4" borderId="16" xfId="0" applyFill="1" applyBorder="1" applyAlignment="1">
      <alignment horizontal="center" vertical="center"/>
    </xf>
    <xf numFmtId="166" fontId="0" fillId="2" borderId="7" xfId="0" applyNumberFormat="1" applyFill="1" applyBorder="1" applyAlignment="1">
      <alignment vertical="center"/>
    </xf>
    <xf numFmtId="166" fontId="0" fillId="2" borderId="10" xfId="0" applyNumberFormat="1" applyFill="1" applyBorder="1" applyAlignment="1">
      <alignment vertical="center"/>
    </xf>
    <xf numFmtId="166" fontId="0" fillId="2" borderId="12" xfId="0" applyNumberFormat="1" applyFill="1" applyBorder="1" applyAlignment="1">
      <alignment vertical="center"/>
    </xf>
    <xf numFmtId="0" fontId="0" fillId="2" borderId="32" xfId="0" applyFill="1" applyBorder="1" applyAlignment="1">
      <alignment vertical="center"/>
    </xf>
    <xf numFmtId="166" fontId="0" fillId="2" borderId="33" xfId="0" applyNumberFormat="1" applyFill="1" applyBorder="1" applyAlignment="1">
      <alignment horizontal="right" vertical="center"/>
    </xf>
    <xf numFmtId="166" fontId="0" fillId="2" borderId="34" xfId="0" applyNumberFormat="1" applyFill="1" applyBorder="1" applyAlignment="1">
      <alignment horizontal="right" vertical="center"/>
    </xf>
    <xf numFmtId="0" fontId="0" fillId="2" borderId="35" xfId="0" applyFill="1" applyBorder="1" applyAlignment="1">
      <alignment horizontal="center" vertical="center"/>
    </xf>
    <xf numFmtId="0" fontId="0" fillId="0" borderId="26" xfId="0" applyBorder="1" applyAlignment="1">
      <alignment vertical="center"/>
    </xf>
    <xf numFmtId="166" fontId="0" fillId="0" borderId="14" xfId="0" applyNumberFormat="1" applyBorder="1" applyAlignment="1">
      <alignment vertical="center"/>
    </xf>
    <xf numFmtId="166" fontId="0" fillId="0" borderId="31" xfId="0" applyNumberFormat="1" applyBorder="1" applyAlignment="1">
      <alignment vertical="center"/>
    </xf>
    <xf numFmtId="0" fontId="0" fillId="0" borderId="25" xfId="0" applyBorder="1" applyAlignment="1">
      <alignment vertical="center"/>
    </xf>
    <xf numFmtId="0" fontId="0" fillId="0" borderId="0" xfId="0" applyAlignment="1">
      <alignment horizontal="center" vertical="center" wrapText="1"/>
    </xf>
    <xf numFmtId="0" fontId="0" fillId="4" borderId="5" xfId="0" applyFill="1" applyBorder="1" applyAlignment="1">
      <alignment vertical="center"/>
    </xf>
    <xf numFmtId="0" fontId="0" fillId="4" borderId="10" xfId="0" applyFill="1" applyBorder="1" applyAlignment="1">
      <alignment vertical="center"/>
    </xf>
    <xf numFmtId="0" fontId="0" fillId="4" borderId="3" xfId="0" applyFill="1" applyBorder="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0" fillId="0" borderId="0" xfId="0" applyAlignment="1">
      <alignment horizontal="center" vertical="center"/>
    </xf>
    <xf numFmtId="0" fontId="0" fillId="3" borderId="22" xfId="0" applyFill="1" applyBorder="1" applyAlignment="1">
      <alignment vertical="center"/>
    </xf>
    <xf numFmtId="0" fontId="0" fillId="2" borderId="7" xfId="0" applyFill="1"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20"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0" fillId="0" borderId="25" xfId="0" applyBorder="1" applyAlignment="1">
      <alignment horizontal="left" vertical="center"/>
    </xf>
    <xf numFmtId="0" fontId="1" fillId="0" borderId="0" xfId="0" applyFont="1" applyAlignment="1">
      <alignment horizontal="center" vertical="center"/>
    </xf>
    <xf numFmtId="0" fontId="4" fillId="2" borderId="0" xfId="1" applyFont="1" applyFill="1" applyAlignment="1" applyProtection="1">
      <alignment horizontal="center" vertical="center"/>
      <protection locked="0"/>
    </xf>
    <xf numFmtId="166" fontId="0" fillId="2" borderId="7" xfId="0" applyNumberFormat="1" applyFill="1" applyBorder="1" applyAlignment="1">
      <alignment horizontal="center" vertical="center"/>
    </xf>
    <xf numFmtId="166" fontId="0" fillId="2" borderId="12" xfId="0" applyNumberFormat="1" applyFill="1" applyBorder="1" applyAlignment="1">
      <alignment horizontal="center" vertical="center"/>
    </xf>
    <xf numFmtId="166" fontId="0" fillId="3" borderId="22" xfId="0" applyNumberFormat="1" applyFill="1" applyBorder="1" applyAlignment="1">
      <alignment horizontal="center" vertical="center"/>
    </xf>
    <xf numFmtId="166" fontId="0" fillId="0" borderId="27" xfId="0" applyNumberFormat="1" applyBorder="1" applyAlignment="1">
      <alignment horizontal="center" vertical="center"/>
    </xf>
    <xf numFmtId="166" fontId="0" fillId="0" borderId="28" xfId="0" applyNumberFormat="1" applyBorder="1" applyAlignment="1">
      <alignment horizontal="center" vertical="center"/>
    </xf>
    <xf numFmtId="166" fontId="0" fillId="0" borderId="29" xfId="0" applyNumberFormat="1" applyBorder="1" applyAlignment="1">
      <alignment horizontal="center" vertical="center"/>
    </xf>
    <xf numFmtId="166" fontId="0" fillId="3" borderId="3" xfId="0" applyNumberFormat="1" applyFill="1" applyBorder="1" applyAlignment="1">
      <alignment horizontal="center" vertical="center"/>
    </xf>
    <xf numFmtId="166" fontId="0" fillId="2" borderId="27" xfId="0" applyNumberFormat="1" applyFill="1" applyBorder="1" applyAlignment="1">
      <alignment horizontal="center" vertical="center"/>
    </xf>
    <xf numFmtId="166" fontId="0" fillId="2" borderId="31" xfId="0" applyNumberFormat="1" applyFill="1" applyBorder="1" applyAlignment="1">
      <alignment horizontal="center" vertical="center"/>
    </xf>
    <xf numFmtId="166" fontId="0" fillId="2" borderId="34" xfId="0" applyNumberFormat="1" applyFill="1" applyBorder="1" applyAlignment="1">
      <alignment horizontal="center" vertical="center"/>
    </xf>
    <xf numFmtId="166" fontId="0" fillId="2" borderId="30" xfId="0" applyNumberFormat="1" applyFill="1" applyBorder="1" applyAlignment="1">
      <alignment horizontal="center" vertical="center"/>
    </xf>
    <xf numFmtId="166" fontId="2" fillId="2" borderId="28" xfId="0" applyNumberFormat="1" applyFont="1" applyFill="1" applyBorder="1" applyAlignment="1">
      <alignment horizontal="center" vertical="center"/>
    </xf>
    <xf numFmtId="166" fontId="0" fillId="2" borderId="28" xfId="0" applyNumberFormat="1" applyFill="1" applyBorder="1" applyAlignment="1">
      <alignment horizontal="center" vertical="center"/>
    </xf>
    <xf numFmtId="0" fontId="0" fillId="0" borderId="28" xfId="0" applyBorder="1" applyAlignment="1">
      <alignment horizontal="center" vertical="center"/>
    </xf>
    <xf numFmtId="0" fontId="0" fillId="3" borderId="22" xfId="0" applyFill="1" applyBorder="1" applyAlignment="1">
      <alignment horizontal="center" vertical="center"/>
    </xf>
    <xf numFmtId="166" fontId="0" fillId="0" borderId="31" xfId="0" applyNumberFormat="1" applyBorder="1" applyAlignment="1">
      <alignment horizontal="center" vertical="center"/>
    </xf>
    <xf numFmtId="0" fontId="0" fillId="4" borderId="8" xfId="0" applyFill="1" applyBorder="1"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0" fillId="4" borderId="18" xfId="0" applyFill="1" applyBorder="1" applyAlignment="1">
      <alignment horizontal="left" vertical="center"/>
    </xf>
    <xf numFmtId="0" fontId="0" fillId="4" borderId="24" xfId="0" applyFill="1" applyBorder="1" applyAlignment="1">
      <alignment horizontal="left" vertical="center"/>
    </xf>
    <xf numFmtId="0" fontId="0" fillId="3" borderId="4" xfId="0" applyFill="1" applyBorder="1" applyAlignment="1">
      <alignment horizontal="left" vertical="center"/>
    </xf>
    <xf numFmtId="0" fontId="0" fillId="2" borderId="19" xfId="0" applyFill="1" applyBorder="1" applyAlignment="1">
      <alignment horizontal="left" vertical="center"/>
    </xf>
    <xf numFmtId="0" fontId="0" fillId="2" borderId="35" xfId="0" applyFill="1" applyBorder="1" applyAlignment="1">
      <alignment horizontal="left" vertical="center"/>
    </xf>
    <xf numFmtId="0" fontId="0" fillId="2" borderId="12" xfId="0" applyFill="1" applyBorder="1" applyAlignment="1">
      <alignment horizontal="left" vertical="center"/>
    </xf>
    <xf numFmtId="0" fontId="0" fillId="3" borderId="23" xfId="0" applyFill="1" applyBorder="1" applyAlignment="1">
      <alignment horizontal="left" vertical="center"/>
    </xf>
    <xf numFmtId="0" fontId="0" fillId="2" borderId="9" xfId="0" applyFill="1" applyBorder="1" applyAlignment="1">
      <alignment horizontal="left" vertical="center"/>
    </xf>
    <xf numFmtId="0" fontId="0" fillId="4" borderId="4" xfId="0" applyFill="1" applyBorder="1" applyAlignment="1">
      <alignment horizontal="left" vertical="center"/>
    </xf>
    <xf numFmtId="0" fontId="0" fillId="0" borderId="19" xfId="0" applyBorder="1" applyAlignment="1">
      <alignment horizontal="left" vertical="center"/>
    </xf>
    <xf numFmtId="166" fontId="0" fillId="2" borderId="1" xfId="0" applyNumberFormat="1" applyFill="1" applyBorder="1" applyAlignment="1">
      <alignment horizontal="center" vertical="center"/>
    </xf>
    <xf numFmtId="166" fontId="2" fillId="2" borderId="1" xfId="0" applyNumberFormat="1" applyFont="1" applyFill="1" applyBorder="1" applyAlignment="1">
      <alignment horizontal="center" vertical="center"/>
    </xf>
    <xf numFmtId="166" fontId="0" fillId="2" borderId="6" xfId="0" applyNumberFormat="1" applyFill="1" applyBorder="1" applyAlignment="1">
      <alignment horizontal="center" vertical="center"/>
    </xf>
    <xf numFmtId="166" fontId="0" fillId="2" borderId="11" xfId="0" applyNumberFormat="1" applyFill="1" applyBorder="1" applyAlignment="1">
      <alignment horizontal="center" vertical="center"/>
    </xf>
    <xf numFmtId="0" fontId="0" fillId="0" borderId="14" xfId="0" applyBorder="1" applyAlignment="1">
      <alignment vertical="center"/>
    </xf>
    <xf numFmtId="0" fontId="0" fillId="0" borderId="31" xfId="0" applyBorder="1" applyAlignment="1">
      <alignment horizontal="center" vertical="center"/>
    </xf>
    <xf numFmtId="0" fontId="0" fillId="0" borderId="27" xfId="0" applyBorder="1" applyAlignment="1">
      <alignment horizontal="center" vertical="center"/>
    </xf>
    <xf numFmtId="0" fontId="2" fillId="0" borderId="28" xfId="0" applyFont="1" applyBorder="1" applyAlignment="1">
      <alignment horizontal="center" vertical="center"/>
    </xf>
    <xf numFmtId="0" fontId="0" fillId="3" borderId="3" xfId="0" applyFill="1" applyBorder="1" applyAlignment="1">
      <alignment horizontal="center" vertical="center"/>
    </xf>
    <xf numFmtId="166" fontId="2" fillId="0" borderId="28" xfId="0" applyNumberFormat="1" applyFont="1" applyBorder="1" applyAlignment="1">
      <alignment horizontal="center" vertical="center"/>
    </xf>
    <xf numFmtId="166" fontId="0" fillId="0" borderId="1" xfId="0" applyNumberFormat="1" applyBorder="1" applyAlignment="1">
      <alignment horizontal="center" vertical="center"/>
    </xf>
    <xf numFmtId="166" fontId="0" fillId="0" borderId="6" xfId="0" applyNumberFormat="1" applyBorder="1" applyAlignment="1">
      <alignment horizontal="center" vertical="center"/>
    </xf>
    <xf numFmtId="0" fontId="0" fillId="0" borderId="10" xfId="0" applyBorder="1" applyAlignment="1">
      <alignment horizontal="left" vertical="center"/>
    </xf>
    <xf numFmtId="166" fontId="0" fillId="0" borderId="11" xfId="0" applyNumberFormat="1" applyBorder="1" applyAlignment="1">
      <alignment vertical="center"/>
    </xf>
    <xf numFmtId="166" fontId="0" fillId="0" borderId="11" xfId="0" applyNumberFormat="1" applyBorder="1" applyAlignment="1">
      <alignment horizontal="center" vertical="center"/>
    </xf>
    <xf numFmtId="0" fontId="0" fillId="0" borderId="12" xfId="0" applyBorder="1" applyAlignment="1">
      <alignment horizontal="lef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6" xfId="0"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6" fillId="0" borderId="16" xfId="1" applyFont="1" applyBorder="1" applyAlignment="1" applyProtection="1">
      <alignment horizontal="center" vertical="center" wrapText="1"/>
      <protection locked="0"/>
    </xf>
    <xf numFmtId="0" fontId="6" fillId="0" borderId="17" xfId="1" applyFont="1" applyBorder="1" applyAlignment="1" applyProtection="1">
      <alignment horizontal="center" vertical="center" wrapText="1"/>
      <protection locked="0"/>
    </xf>
    <xf numFmtId="0" fontId="6" fillId="0" borderId="18" xfId="1" applyFont="1" applyBorder="1" applyAlignment="1" applyProtection="1">
      <alignment horizontal="center" vertical="center" wrapText="1"/>
      <protection locked="0"/>
    </xf>
    <xf numFmtId="0" fontId="6" fillId="0" borderId="13" xfId="1" applyFont="1" applyBorder="1" applyAlignment="1" applyProtection="1">
      <alignment horizontal="center" vertical="center" wrapText="1"/>
      <protection locked="0"/>
    </xf>
    <xf numFmtId="0" fontId="6" fillId="0" borderId="0" xfId="1" applyFont="1" applyAlignment="1" applyProtection="1">
      <alignment horizontal="center" vertical="center" wrapText="1"/>
      <protection locked="0"/>
    </xf>
    <xf numFmtId="0" fontId="6" fillId="0" borderId="24" xfId="1" applyFont="1" applyBorder="1" applyAlignment="1" applyProtection="1">
      <alignment horizontal="center" vertical="center" wrapText="1"/>
      <protection locked="0"/>
    </xf>
    <xf numFmtId="0" fontId="6" fillId="0" borderId="21" xfId="1" applyFont="1" applyBorder="1" applyAlignment="1" applyProtection="1">
      <alignment horizontal="center" vertical="center" wrapText="1"/>
      <protection locked="0"/>
    </xf>
    <xf numFmtId="0" fontId="6" fillId="0" borderId="22" xfId="1" applyFont="1" applyBorder="1" applyAlignment="1" applyProtection="1">
      <alignment horizontal="center" vertical="center" wrapText="1"/>
      <protection locked="0"/>
    </xf>
    <xf numFmtId="0" fontId="6" fillId="0" borderId="23" xfId="1" applyFont="1" applyBorder="1" applyAlignment="1" applyProtection="1">
      <alignment horizontal="center"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cellXfs>
  <cellStyles count="2">
    <cellStyle name="Normal" xfId="0" builtinId="0"/>
    <cellStyle name="Normal 9" xfId="1" xr:uid="{BB6AC74D-8C40-441A-ADE7-C059A4D480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C6AFC-9410-4ECE-8874-A18529E9FA46}">
  <dimension ref="B1:K62"/>
  <sheetViews>
    <sheetView showGridLines="0" zoomScale="70" zoomScaleNormal="70" workbookViewId="0">
      <selection activeCell="G9" sqref="G9"/>
    </sheetView>
  </sheetViews>
  <sheetFormatPr defaultColWidth="8.7265625" defaultRowHeight="14.5" x14ac:dyDescent="0.35"/>
  <cols>
    <col min="1" max="1" width="3.1796875" style="1" customWidth="1"/>
    <col min="2" max="2" width="36.26953125" style="1" customWidth="1"/>
    <col min="3" max="4" width="14.7265625" style="1" customWidth="1"/>
    <col min="5" max="5" width="85.54296875" style="1" customWidth="1"/>
    <col min="6" max="6" width="4.81640625" style="1" customWidth="1"/>
    <col min="7" max="7" width="21.1796875" style="1" bestFit="1" customWidth="1"/>
    <col min="8" max="16384" width="8.7265625" style="1"/>
  </cols>
  <sheetData>
    <row r="1" spans="2:11" x14ac:dyDescent="0.35">
      <c r="B1" s="9"/>
      <c r="C1" s="9"/>
      <c r="D1" s="9"/>
    </row>
    <row r="2" spans="2:11" ht="21" x14ac:dyDescent="0.35">
      <c r="B2" s="79" t="s">
        <v>24</v>
      </c>
      <c r="C2" s="9"/>
      <c r="D2" s="9"/>
    </row>
    <row r="3" spans="2:11" ht="21" x14ac:dyDescent="0.35">
      <c r="B3" s="80" t="s">
        <v>126</v>
      </c>
      <c r="C3" s="9"/>
      <c r="D3" s="9"/>
    </row>
    <row r="4" spans="2:11" ht="15" customHeight="1" thickBot="1" x14ac:dyDescent="0.4">
      <c r="C4" s="9"/>
      <c r="D4" s="9"/>
    </row>
    <row r="5" spans="2:11" x14ac:dyDescent="0.35">
      <c r="B5" s="153" t="s">
        <v>121</v>
      </c>
      <c r="C5" s="154"/>
      <c r="D5" s="154"/>
      <c r="E5" s="155"/>
    </row>
    <row r="6" spans="2:11" x14ac:dyDescent="0.35">
      <c r="B6" s="156"/>
      <c r="C6" s="157"/>
      <c r="D6" s="157"/>
      <c r="E6" s="158"/>
    </row>
    <row r="7" spans="2:11" x14ac:dyDescent="0.35">
      <c r="B7" s="156"/>
      <c r="C7" s="157"/>
      <c r="D7" s="157"/>
      <c r="E7" s="158"/>
    </row>
    <row r="8" spans="2:11" x14ac:dyDescent="0.35">
      <c r="B8" s="156"/>
      <c r="C8" s="157"/>
      <c r="D8" s="157"/>
      <c r="E8" s="158"/>
    </row>
    <row r="9" spans="2:11" ht="15" thickBot="1" x14ac:dyDescent="0.4">
      <c r="B9" s="159"/>
      <c r="C9" s="160"/>
      <c r="D9" s="160"/>
      <c r="E9" s="161"/>
    </row>
    <row r="10" spans="2:11" ht="15" thickBot="1" x14ac:dyDescent="0.4">
      <c r="C10" s="75"/>
      <c r="D10" s="75"/>
      <c r="E10" s="75"/>
    </row>
    <row r="11" spans="2:11" x14ac:dyDescent="0.35">
      <c r="B11" s="76" t="s">
        <v>0</v>
      </c>
      <c r="C11" s="162"/>
      <c r="D11" s="162"/>
      <c r="E11" s="163"/>
    </row>
    <row r="12" spans="2:11" x14ac:dyDescent="0.35">
      <c r="B12" s="108" t="s">
        <v>62</v>
      </c>
      <c r="C12" s="166"/>
      <c r="D12" s="166"/>
      <c r="E12" s="167"/>
    </row>
    <row r="13" spans="2:11" ht="15" thickBot="1" x14ac:dyDescent="0.4">
      <c r="B13" s="77" t="s">
        <v>1</v>
      </c>
      <c r="C13" s="164"/>
      <c r="D13" s="164"/>
      <c r="E13" s="165"/>
    </row>
    <row r="14" spans="2:11" ht="15" thickBot="1" x14ac:dyDescent="0.4">
      <c r="C14" s="26"/>
      <c r="D14" s="26"/>
    </row>
    <row r="15" spans="2:11" ht="15" thickBot="1" x14ac:dyDescent="0.4">
      <c r="C15" s="63" t="s">
        <v>2</v>
      </c>
      <c r="D15" s="33" t="s">
        <v>3</v>
      </c>
    </row>
    <row r="16" spans="2:11" x14ac:dyDescent="0.35">
      <c r="B16" s="28" t="s">
        <v>4</v>
      </c>
      <c r="C16" s="29">
        <f>SUM(C27)</f>
        <v>0</v>
      </c>
      <c r="D16" s="64"/>
      <c r="E16" s="18" t="s">
        <v>5</v>
      </c>
      <c r="G16" s="144" t="s">
        <v>122</v>
      </c>
      <c r="H16" s="145"/>
      <c r="I16" s="145"/>
      <c r="J16" s="145"/>
      <c r="K16" s="146"/>
    </row>
    <row r="17" spans="2:11" ht="15" thickBot="1" x14ac:dyDescent="0.4">
      <c r="B17" s="30" t="s">
        <v>6</v>
      </c>
      <c r="C17" s="65">
        <f>SUM(C34+C43+C52+C62)</f>
        <v>0</v>
      </c>
      <c r="D17" s="66"/>
      <c r="E17" s="23"/>
      <c r="G17" s="147"/>
      <c r="H17" s="148"/>
      <c r="I17" s="148"/>
      <c r="J17" s="148"/>
      <c r="K17" s="149"/>
    </row>
    <row r="18" spans="2:11" ht="15" thickBot="1" x14ac:dyDescent="0.4">
      <c r="B18" s="19" t="s">
        <v>7</v>
      </c>
      <c r="C18" s="37">
        <f>C16-C17</f>
        <v>0</v>
      </c>
      <c r="D18" s="37"/>
      <c r="E18" s="14" t="s">
        <v>45</v>
      </c>
      <c r="G18" s="150"/>
      <c r="H18" s="151"/>
      <c r="I18" s="151"/>
      <c r="J18" s="151"/>
      <c r="K18" s="152"/>
    </row>
    <row r="19" spans="2:11" ht="15" thickBot="1" x14ac:dyDescent="0.4">
      <c r="B19" s="9"/>
      <c r="C19" s="9"/>
      <c r="D19" s="9"/>
    </row>
    <row r="20" spans="2:11" ht="15" thickBot="1" x14ac:dyDescent="0.4">
      <c r="B20" s="28" t="s">
        <v>8</v>
      </c>
      <c r="C20" s="32" t="s">
        <v>2</v>
      </c>
      <c r="D20" s="32"/>
      <c r="E20" s="33" t="s">
        <v>9</v>
      </c>
    </row>
    <row r="21" spans="2:11" x14ac:dyDescent="0.35">
      <c r="B21" s="87" t="s">
        <v>10</v>
      </c>
      <c r="C21" s="34">
        <v>0</v>
      </c>
      <c r="D21" s="51"/>
      <c r="E21" s="84" t="s">
        <v>33</v>
      </c>
      <c r="G21" s="144" t="s">
        <v>111</v>
      </c>
      <c r="H21" s="145"/>
      <c r="I21" s="145"/>
      <c r="J21" s="145"/>
      <c r="K21" s="146"/>
    </row>
    <row r="22" spans="2:11" x14ac:dyDescent="0.35">
      <c r="B22" s="88" t="s">
        <v>11</v>
      </c>
      <c r="C22" s="35">
        <v>0</v>
      </c>
      <c r="D22" s="52"/>
      <c r="E22" s="85"/>
      <c r="G22" s="147"/>
      <c r="H22" s="148"/>
      <c r="I22" s="148"/>
      <c r="J22" s="148"/>
      <c r="K22" s="149"/>
    </row>
    <row r="23" spans="2:11" x14ac:dyDescent="0.35">
      <c r="B23" s="88" t="s">
        <v>12</v>
      </c>
      <c r="C23" s="36">
        <v>0</v>
      </c>
      <c r="D23" s="53"/>
      <c r="E23" s="86"/>
      <c r="G23" s="147"/>
      <c r="H23" s="148"/>
      <c r="I23" s="148"/>
      <c r="J23" s="148"/>
      <c r="K23" s="149"/>
    </row>
    <row r="24" spans="2:11" x14ac:dyDescent="0.35">
      <c r="B24" s="88" t="s">
        <v>13</v>
      </c>
      <c r="C24" s="36">
        <v>0</v>
      </c>
      <c r="D24" s="53"/>
      <c r="E24" s="86"/>
      <c r="G24" s="147"/>
      <c r="H24" s="148"/>
      <c r="I24" s="148"/>
      <c r="J24" s="148"/>
      <c r="K24" s="149"/>
    </row>
    <row r="25" spans="2:11" ht="15" thickBot="1" x14ac:dyDescent="0.4">
      <c r="B25" s="88" t="s">
        <v>14</v>
      </c>
      <c r="C25" s="36">
        <v>0</v>
      </c>
      <c r="D25" s="53"/>
      <c r="E25" s="86" t="s">
        <v>15</v>
      </c>
      <c r="G25" s="150"/>
      <c r="H25" s="151"/>
      <c r="I25" s="151"/>
      <c r="J25" s="151"/>
      <c r="K25" s="152"/>
    </row>
    <row r="26" spans="2:11" ht="15" thickBot="1" x14ac:dyDescent="0.4">
      <c r="B26" s="89"/>
      <c r="C26" s="36">
        <v>0</v>
      </c>
      <c r="D26" s="53"/>
      <c r="E26" s="86"/>
    </row>
    <row r="27" spans="2:11" ht="15" thickBot="1" x14ac:dyDescent="0.4">
      <c r="B27" s="47" t="s">
        <v>16</v>
      </c>
      <c r="C27" s="31">
        <f>SUM(C21:C26)</f>
        <v>0</v>
      </c>
      <c r="D27" s="31"/>
      <c r="E27" s="14"/>
    </row>
    <row r="28" spans="2:11" ht="15" thickBot="1" x14ac:dyDescent="0.4"/>
    <row r="29" spans="2:11" ht="15" thickBot="1" x14ac:dyDescent="0.4">
      <c r="B29" s="28" t="s">
        <v>17</v>
      </c>
      <c r="C29" s="32" t="s">
        <v>2</v>
      </c>
      <c r="D29" s="32"/>
      <c r="E29" s="33" t="s">
        <v>9</v>
      </c>
    </row>
    <row r="30" spans="2:11" x14ac:dyDescent="0.35">
      <c r="B30" s="10"/>
      <c r="C30" s="38">
        <v>0</v>
      </c>
      <c r="D30" s="54"/>
      <c r="E30" s="39"/>
      <c r="G30" s="144" t="s">
        <v>18</v>
      </c>
      <c r="H30" s="145"/>
      <c r="I30" s="145"/>
      <c r="J30" s="145"/>
      <c r="K30" s="146"/>
    </row>
    <row r="31" spans="2:11" x14ac:dyDescent="0.35">
      <c r="B31" s="40"/>
      <c r="C31" s="41">
        <v>0</v>
      </c>
      <c r="D31" s="55"/>
      <c r="E31" s="42"/>
      <c r="G31" s="147"/>
      <c r="H31" s="148"/>
      <c r="I31" s="148"/>
      <c r="J31" s="148"/>
      <c r="K31" s="149"/>
    </row>
    <row r="32" spans="2:11" ht="15" thickBot="1" x14ac:dyDescent="0.4">
      <c r="B32" s="67"/>
      <c r="C32" s="68">
        <v>0</v>
      </c>
      <c r="D32" s="69"/>
      <c r="E32" s="70"/>
      <c r="G32" s="150"/>
      <c r="H32" s="151"/>
      <c r="I32" s="151"/>
      <c r="J32" s="151"/>
      <c r="K32" s="152"/>
    </row>
    <row r="33" spans="2:11" ht="15" thickBot="1" x14ac:dyDescent="0.4">
      <c r="B33" s="24"/>
      <c r="C33" s="43">
        <v>0</v>
      </c>
      <c r="D33" s="56"/>
      <c r="E33" s="25"/>
    </row>
    <row r="34" spans="2:11" ht="15" thickBot="1" x14ac:dyDescent="0.4">
      <c r="B34" s="16" t="s">
        <v>16</v>
      </c>
      <c r="C34" s="44">
        <f>SUM(C30:C33)</f>
        <v>0</v>
      </c>
      <c r="D34" s="44"/>
      <c r="E34" s="17"/>
    </row>
    <row r="35" spans="2:11" ht="15" thickBot="1" x14ac:dyDescent="0.4"/>
    <row r="36" spans="2:11" ht="15" thickBot="1" x14ac:dyDescent="0.4">
      <c r="B36" s="28" t="s">
        <v>19</v>
      </c>
      <c r="C36" s="32" t="s">
        <v>2</v>
      </c>
      <c r="D36" s="32"/>
      <c r="E36" s="33" t="s">
        <v>9</v>
      </c>
    </row>
    <row r="37" spans="2:11" x14ac:dyDescent="0.35">
      <c r="B37" s="10"/>
      <c r="C37" s="38">
        <v>0</v>
      </c>
      <c r="D37" s="54"/>
      <c r="E37" s="39"/>
      <c r="G37" s="144" t="s">
        <v>20</v>
      </c>
      <c r="H37" s="145"/>
      <c r="I37" s="145"/>
      <c r="J37" s="145"/>
      <c r="K37" s="146"/>
    </row>
    <row r="38" spans="2:11" x14ac:dyDescent="0.35">
      <c r="B38" s="20"/>
      <c r="C38" s="41">
        <v>0</v>
      </c>
      <c r="D38" s="55"/>
      <c r="E38" s="42"/>
      <c r="G38" s="147"/>
      <c r="H38" s="148"/>
      <c r="I38" s="148"/>
      <c r="J38" s="148"/>
      <c r="K38" s="149"/>
    </row>
    <row r="39" spans="2:11" x14ac:dyDescent="0.35">
      <c r="B39" s="22"/>
      <c r="C39" s="45">
        <v>0</v>
      </c>
      <c r="D39" s="57"/>
      <c r="E39" s="21"/>
      <c r="G39" s="147"/>
      <c r="H39" s="148"/>
      <c r="I39" s="148"/>
      <c r="J39" s="148"/>
      <c r="K39" s="149"/>
    </row>
    <row r="40" spans="2:11" x14ac:dyDescent="0.35">
      <c r="B40" s="22"/>
      <c r="C40" s="46">
        <v>0</v>
      </c>
      <c r="D40" s="58"/>
      <c r="E40" s="21"/>
      <c r="G40" s="147"/>
      <c r="H40" s="148"/>
      <c r="I40" s="148"/>
      <c r="J40" s="148"/>
      <c r="K40" s="149"/>
    </row>
    <row r="41" spans="2:11" ht="15" thickBot="1" x14ac:dyDescent="0.4">
      <c r="B41" s="22"/>
      <c r="C41" s="46">
        <v>0</v>
      </c>
      <c r="D41" s="58"/>
      <c r="E41" s="21"/>
      <c r="G41" s="150"/>
      <c r="H41" s="151"/>
      <c r="I41" s="151"/>
      <c r="J41" s="151"/>
      <c r="K41" s="152"/>
    </row>
    <row r="42" spans="2:11" ht="15" thickBot="1" x14ac:dyDescent="0.4">
      <c r="B42" s="24"/>
      <c r="C42" s="43">
        <v>0</v>
      </c>
      <c r="D42" s="56"/>
      <c r="E42" s="25"/>
    </row>
    <row r="43" spans="2:11" ht="15" thickBot="1" x14ac:dyDescent="0.4">
      <c r="B43" s="16" t="s">
        <v>16</v>
      </c>
      <c r="C43" s="44">
        <f>SUM(C37:C42)</f>
        <v>0</v>
      </c>
      <c r="D43" s="44"/>
      <c r="E43" s="17"/>
    </row>
    <row r="44" spans="2:11" ht="15" thickBot="1" x14ac:dyDescent="0.4"/>
    <row r="45" spans="2:11" ht="15" thickBot="1" x14ac:dyDescent="0.4">
      <c r="B45" s="15" t="s">
        <v>21</v>
      </c>
      <c r="C45" s="32" t="s">
        <v>2</v>
      </c>
      <c r="D45" s="32"/>
      <c r="E45" s="27" t="s">
        <v>9</v>
      </c>
    </row>
    <row r="46" spans="2:11" x14ac:dyDescent="0.35">
      <c r="B46" s="2"/>
      <c r="C46" s="3">
        <v>0</v>
      </c>
      <c r="D46" s="59"/>
      <c r="E46" s="4"/>
      <c r="G46" s="144" t="s">
        <v>110</v>
      </c>
      <c r="H46" s="145"/>
      <c r="I46" s="145"/>
      <c r="J46" s="145"/>
      <c r="K46" s="146"/>
    </row>
    <row r="47" spans="2:11" x14ac:dyDescent="0.35">
      <c r="B47" s="11"/>
      <c r="C47" s="12">
        <v>0</v>
      </c>
      <c r="D47" s="60"/>
      <c r="E47" s="7"/>
      <c r="G47" s="147"/>
      <c r="H47" s="148"/>
      <c r="I47" s="148"/>
      <c r="J47" s="148"/>
      <c r="K47" s="149"/>
    </row>
    <row r="48" spans="2:11" x14ac:dyDescent="0.35">
      <c r="B48" s="5"/>
      <c r="C48" s="6">
        <v>0</v>
      </c>
      <c r="D48" s="61"/>
      <c r="E48" s="7"/>
      <c r="G48" s="147"/>
      <c r="H48" s="148"/>
      <c r="I48" s="148"/>
      <c r="J48" s="148"/>
      <c r="K48" s="149"/>
    </row>
    <row r="49" spans="2:11" ht="15" thickBot="1" x14ac:dyDescent="0.4">
      <c r="B49" s="5"/>
      <c r="C49" s="6">
        <v>0</v>
      </c>
      <c r="D49" s="61"/>
      <c r="E49" s="7"/>
      <c r="G49" s="150"/>
      <c r="H49" s="151"/>
      <c r="I49" s="151"/>
      <c r="J49" s="151"/>
      <c r="K49" s="152"/>
    </row>
    <row r="50" spans="2:11" x14ac:dyDescent="0.35">
      <c r="B50" s="5"/>
      <c r="C50" s="6">
        <v>0</v>
      </c>
      <c r="D50" s="61"/>
      <c r="E50" s="7"/>
    </row>
    <row r="51" spans="2:11" ht="15" thickBot="1" x14ac:dyDescent="0.4">
      <c r="B51" s="5"/>
      <c r="C51" s="6">
        <v>0</v>
      </c>
      <c r="D51" s="61"/>
      <c r="E51" s="7"/>
      <c r="G51" s="13"/>
    </row>
    <row r="52" spans="2:11" ht="15" thickBot="1" x14ac:dyDescent="0.4">
      <c r="B52" s="47" t="s">
        <v>22</v>
      </c>
      <c r="C52" s="48">
        <f>SUM(C46:C51)</f>
        <v>0</v>
      </c>
      <c r="D52" s="48"/>
      <c r="E52" s="14"/>
      <c r="G52" s="49"/>
    </row>
    <row r="53" spans="2:11" ht="15" thickBot="1" x14ac:dyDescent="0.4"/>
    <row r="54" spans="2:11" ht="15" thickBot="1" x14ac:dyDescent="0.4">
      <c r="B54" s="15" t="s">
        <v>23</v>
      </c>
      <c r="C54" s="78" t="s">
        <v>2</v>
      </c>
      <c r="D54" s="78"/>
      <c r="E54" s="27" t="s">
        <v>9</v>
      </c>
    </row>
    <row r="55" spans="2:11" x14ac:dyDescent="0.35">
      <c r="B55" s="71"/>
      <c r="C55" s="72">
        <v>0</v>
      </c>
      <c r="D55" s="73"/>
      <c r="E55" s="8"/>
      <c r="G55" s="144" t="s">
        <v>109</v>
      </c>
      <c r="H55" s="145"/>
      <c r="I55" s="145"/>
      <c r="J55" s="145"/>
      <c r="K55" s="146"/>
    </row>
    <row r="56" spans="2:11" x14ac:dyDescent="0.35">
      <c r="B56" s="71"/>
      <c r="C56" s="72">
        <v>0</v>
      </c>
      <c r="D56" s="73"/>
      <c r="E56" s="8"/>
      <c r="G56" s="147"/>
      <c r="H56" s="148"/>
      <c r="I56" s="148"/>
      <c r="J56" s="148"/>
      <c r="K56" s="149"/>
    </row>
    <row r="57" spans="2:11" x14ac:dyDescent="0.35">
      <c r="B57" s="71"/>
      <c r="C57" s="72">
        <v>0</v>
      </c>
      <c r="D57" s="73"/>
      <c r="E57" s="8"/>
      <c r="G57" s="147"/>
      <c r="H57" s="148"/>
      <c r="I57" s="148"/>
      <c r="J57" s="148"/>
      <c r="K57" s="149"/>
    </row>
    <row r="58" spans="2:11" x14ac:dyDescent="0.35">
      <c r="B58" s="71"/>
      <c r="C58" s="72">
        <v>0</v>
      </c>
      <c r="D58" s="73"/>
      <c r="E58" s="8"/>
      <c r="G58" s="147"/>
      <c r="H58" s="148"/>
      <c r="I58" s="148"/>
      <c r="J58" s="148"/>
      <c r="K58" s="149"/>
    </row>
    <row r="59" spans="2:11" ht="15" thickBot="1" x14ac:dyDescent="0.4">
      <c r="B59" s="11"/>
      <c r="C59" s="72">
        <v>0</v>
      </c>
      <c r="D59" s="73"/>
      <c r="E59" s="8"/>
      <c r="G59" s="150"/>
      <c r="H59" s="151"/>
      <c r="I59" s="151"/>
      <c r="J59" s="151"/>
      <c r="K59" s="152"/>
    </row>
    <row r="60" spans="2:11" x14ac:dyDescent="0.35">
      <c r="B60" s="11"/>
      <c r="C60" s="50">
        <v>0</v>
      </c>
      <c r="D60" s="62"/>
      <c r="E60" s="7"/>
    </row>
    <row r="61" spans="2:11" ht="15" thickBot="1" x14ac:dyDescent="0.4">
      <c r="B61" s="5"/>
      <c r="C61" s="35">
        <v>0</v>
      </c>
      <c r="D61" s="52"/>
      <c r="E61" s="7"/>
      <c r="G61" s="13"/>
    </row>
    <row r="62" spans="2:11" ht="15" thickBot="1" x14ac:dyDescent="0.4">
      <c r="B62" s="47" t="s">
        <v>22</v>
      </c>
      <c r="C62" s="31">
        <f>SUM(C55:C61)</f>
        <v>0</v>
      </c>
      <c r="D62" s="31"/>
      <c r="E62" s="14"/>
      <c r="G62" s="49"/>
    </row>
  </sheetData>
  <mergeCells count="10">
    <mergeCell ref="G46:K49"/>
    <mergeCell ref="G55:K59"/>
    <mergeCell ref="B5:E9"/>
    <mergeCell ref="C11:E11"/>
    <mergeCell ref="C13:E13"/>
    <mergeCell ref="G21:K25"/>
    <mergeCell ref="G30:K32"/>
    <mergeCell ref="G37:K41"/>
    <mergeCell ref="C12:E12"/>
    <mergeCell ref="G16:K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6839E-8440-45E5-B218-A1B8BF7387E9}">
  <dimension ref="B1:K60"/>
  <sheetViews>
    <sheetView showGridLines="0" tabSelected="1" topLeftCell="A11" zoomScale="70" zoomScaleNormal="70" workbookViewId="0">
      <selection activeCell="O10" sqref="O10"/>
    </sheetView>
  </sheetViews>
  <sheetFormatPr defaultColWidth="8.7265625" defaultRowHeight="14.5" x14ac:dyDescent="0.35"/>
  <cols>
    <col min="1" max="1" width="3.1796875" style="1" customWidth="1"/>
    <col min="2" max="2" width="36.26953125" style="1" customWidth="1"/>
    <col min="3" max="3" width="14.7265625" style="1" customWidth="1"/>
    <col min="4" max="4" width="14.7265625" style="81" customWidth="1"/>
    <col min="5" max="5" width="85.54296875" style="109" customWidth="1"/>
    <col min="6" max="6" width="4.81640625" style="1" customWidth="1"/>
    <col min="7" max="7" width="21.1796875" style="1" bestFit="1" customWidth="1"/>
    <col min="8" max="16384" width="8.7265625" style="1"/>
  </cols>
  <sheetData>
    <row r="1" spans="2:11" ht="15" thickBot="1" x14ac:dyDescent="0.4">
      <c r="B1" s="9"/>
      <c r="C1" s="9"/>
      <c r="D1" s="90"/>
    </row>
    <row r="2" spans="2:11" ht="21" x14ac:dyDescent="0.35">
      <c r="B2" s="79" t="s">
        <v>24</v>
      </c>
      <c r="C2" s="9"/>
      <c r="D2" s="90"/>
    </row>
    <row r="3" spans="2:11" ht="21" x14ac:dyDescent="0.35">
      <c r="B3" s="80" t="s">
        <v>127</v>
      </c>
      <c r="C3" s="9"/>
      <c r="D3" s="90"/>
    </row>
    <row r="4" spans="2:11" ht="15" customHeight="1" thickBot="1" x14ac:dyDescent="0.4">
      <c r="C4" s="9"/>
      <c r="D4" s="90"/>
    </row>
    <row r="5" spans="2:11" x14ac:dyDescent="0.35">
      <c r="B5" s="153" t="s">
        <v>50</v>
      </c>
      <c r="C5" s="154"/>
      <c r="D5" s="154"/>
      <c r="E5" s="155"/>
    </row>
    <row r="6" spans="2:11" x14ac:dyDescent="0.35">
      <c r="B6" s="156"/>
      <c r="C6" s="157"/>
      <c r="D6" s="157"/>
      <c r="E6" s="158"/>
    </row>
    <row r="7" spans="2:11" x14ac:dyDescent="0.35">
      <c r="B7" s="156"/>
      <c r="C7" s="157"/>
      <c r="D7" s="157"/>
      <c r="E7" s="158"/>
    </row>
    <row r="8" spans="2:11" x14ac:dyDescent="0.35">
      <c r="B8" s="156"/>
      <c r="C8" s="157"/>
      <c r="D8" s="157"/>
      <c r="E8" s="158"/>
    </row>
    <row r="9" spans="2:11" ht="15" thickBot="1" x14ac:dyDescent="0.4">
      <c r="B9" s="159"/>
      <c r="C9" s="160"/>
      <c r="D9" s="160"/>
      <c r="E9" s="161"/>
    </row>
    <row r="10" spans="2:11" ht="15" thickBot="1" x14ac:dyDescent="0.4">
      <c r="C10" s="75"/>
      <c r="D10" s="75"/>
      <c r="E10" s="110"/>
    </row>
    <row r="11" spans="2:11" x14ac:dyDescent="0.35">
      <c r="B11" s="76" t="s">
        <v>0</v>
      </c>
      <c r="C11" s="162" t="s">
        <v>46</v>
      </c>
      <c r="D11" s="162"/>
      <c r="E11" s="163"/>
    </row>
    <row r="12" spans="2:11" x14ac:dyDescent="0.35">
      <c r="B12" s="108" t="s">
        <v>62</v>
      </c>
      <c r="C12" s="166" t="s">
        <v>39</v>
      </c>
      <c r="D12" s="166"/>
      <c r="E12" s="167"/>
    </row>
    <row r="13" spans="2:11" ht="15" thickBot="1" x14ac:dyDescent="0.4">
      <c r="B13" s="77" t="s">
        <v>1</v>
      </c>
      <c r="C13" s="164" t="s">
        <v>25</v>
      </c>
      <c r="D13" s="164"/>
      <c r="E13" s="165"/>
    </row>
    <row r="14" spans="2:11" ht="15" thickBot="1" x14ac:dyDescent="0.4">
      <c r="C14" s="26"/>
      <c r="D14" s="91"/>
    </row>
    <row r="15" spans="2:11" ht="15" thickBot="1" x14ac:dyDescent="0.4">
      <c r="C15" s="63" t="s">
        <v>2</v>
      </c>
      <c r="D15" s="33" t="s">
        <v>3</v>
      </c>
    </row>
    <row r="16" spans="2:11" x14ac:dyDescent="0.35">
      <c r="B16" s="28" t="s">
        <v>4</v>
      </c>
      <c r="C16" s="29">
        <f>SUM(C27)</f>
        <v>7015</v>
      </c>
      <c r="D16" s="92"/>
      <c r="E16" s="111" t="s">
        <v>5</v>
      </c>
      <c r="G16" s="144" t="s">
        <v>122</v>
      </c>
      <c r="H16" s="145"/>
      <c r="I16" s="145"/>
      <c r="J16" s="145"/>
      <c r="K16" s="146"/>
    </row>
    <row r="17" spans="2:11" ht="15" thickBot="1" x14ac:dyDescent="0.4">
      <c r="B17" s="30" t="s">
        <v>6</v>
      </c>
      <c r="C17" s="65">
        <f>SUM(C34+C43+C52+C60)</f>
        <v>7015</v>
      </c>
      <c r="D17" s="93"/>
      <c r="E17" s="112"/>
      <c r="G17" s="147"/>
      <c r="H17" s="148"/>
      <c r="I17" s="148"/>
      <c r="J17" s="148"/>
      <c r="K17" s="149"/>
    </row>
    <row r="18" spans="2:11" ht="15" thickBot="1" x14ac:dyDescent="0.4">
      <c r="B18" s="19" t="s">
        <v>7</v>
      </c>
      <c r="C18" s="37">
        <f>C16-C17</f>
        <v>0</v>
      </c>
      <c r="D18" s="94"/>
      <c r="E18" s="14" t="s">
        <v>45</v>
      </c>
      <c r="G18" s="150"/>
      <c r="H18" s="151"/>
      <c r="I18" s="151"/>
      <c r="J18" s="151"/>
      <c r="K18" s="152"/>
    </row>
    <row r="19" spans="2:11" ht="15" thickBot="1" x14ac:dyDescent="0.4">
      <c r="B19" s="9"/>
      <c r="C19" s="9"/>
      <c r="D19" s="90"/>
    </row>
    <row r="20" spans="2:11" ht="15" thickBot="1" x14ac:dyDescent="0.4">
      <c r="B20" s="28" t="s">
        <v>8</v>
      </c>
      <c r="C20" s="32" t="s">
        <v>2</v>
      </c>
      <c r="D20" s="32"/>
      <c r="E20" s="111" t="s">
        <v>9</v>
      </c>
    </row>
    <row r="21" spans="2:11" ht="14.5" customHeight="1" x14ac:dyDescent="0.35">
      <c r="B21" s="2" t="s">
        <v>10</v>
      </c>
      <c r="C21" s="34">
        <v>1105</v>
      </c>
      <c r="D21" s="95" t="s">
        <v>35</v>
      </c>
      <c r="E21" s="84" t="s">
        <v>78</v>
      </c>
      <c r="G21" s="144" t="s">
        <v>111</v>
      </c>
      <c r="H21" s="145"/>
      <c r="I21" s="145"/>
      <c r="J21" s="145"/>
      <c r="K21" s="146"/>
    </row>
    <row r="22" spans="2:11" x14ac:dyDescent="0.35">
      <c r="B22" s="5" t="s">
        <v>11</v>
      </c>
      <c r="C22" s="35">
        <v>945</v>
      </c>
      <c r="D22" s="96" t="s">
        <v>35</v>
      </c>
      <c r="E22" s="85" t="s">
        <v>54</v>
      </c>
      <c r="G22" s="147"/>
      <c r="H22" s="148"/>
      <c r="I22" s="148"/>
      <c r="J22" s="148"/>
      <c r="K22" s="149"/>
    </row>
    <row r="23" spans="2:11" x14ac:dyDescent="0.35">
      <c r="B23" s="5" t="s">
        <v>12</v>
      </c>
      <c r="C23" s="36">
        <v>500</v>
      </c>
      <c r="D23" s="97" t="s">
        <v>34</v>
      </c>
      <c r="E23" s="86" t="s">
        <v>49</v>
      </c>
      <c r="G23" s="147"/>
      <c r="H23" s="148"/>
      <c r="I23" s="148"/>
      <c r="J23" s="148"/>
      <c r="K23" s="149"/>
    </row>
    <row r="24" spans="2:11" x14ac:dyDescent="0.35">
      <c r="B24" s="5" t="s">
        <v>13</v>
      </c>
      <c r="C24" s="36">
        <f>10*37</f>
        <v>370</v>
      </c>
      <c r="D24" s="97" t="s">
        <v>34</v>
      </c>
      <c r="E24" s="86" t="s">
        <v>36</v>
      </c>
      <c r="G24" s="147"/>
      <c r="H24" s="148"/>
      <c r="I24" s="148"/>
      <c r="J24" s="148"/>
      <c r="K24" s="149"/>
    </row>
    <row r="25" spans="2:11" ht="15" thickBot="1" x14ac:dyDescent="0.4">
      <c r="B25" s="5" t="s">
        <v>47</v>
      </c>
      <c r="C25" s="36">
        <f>(25*0.91)*160</f>
        <v>3640</v>
      </c>
      <c r="D25" s="97" t="s">
        <v>35</v>
      </c>
      <c r="E25" s="86" t="s">
        <v>120</v>
      </c>
      <c r="G25" s="150"/>
      <c r="H25" s="151"/>
      <c r="I25" s="151"/>
      <c r="J25" s="151"/>
      <c r="K25" s="152"/>
    </row>
    <row r="26" spans="2:11" ht="15" thickBot="1" x14ac:dyDescent="0.4">
      <c r="B26" s="74" t="s">
        <v>48</v>
      </c>
      <c r="C26" s="36">
        <f>20*(25*0.91)</f>
        <v>455</v>
      </c>
      <c r="D26" s="97" t="s">
        <v>34</v>
      </c>
      <c r="E26" s="86" t="s">
        <v>56</v>
      </c>
    </row>
    <row r="27" spans="2:11" ht="15" thickBot="1" x14ac:dyDescent="0.4">
      <c r="B27" s="47" t="s">
        <v>16</v>
      </c>
      <c r="C27" s="31">
        <f>SUM(C21:C26)</f>
        <v>7015</v>
      </c>
      <c r="D27" s="98"/>
      <c r="E27" s="113"/>
    </row>
    <row r="28" spans="2:11" ht="15" thickBot="1" x14ac:dyDescent="0.4"/>
    <row r="29" spans="2:11" ht="15" thickBot="1" x14ac:dyDescent="0.4">
      <c r="B29" s="28" t="s">
        <v>17</v>
      </c>
      <c r="C29" s="32" t="s">
        <v>2</v>
      </c>
      <c r="D29" s="32"/>
      <c r="E29" s="111" t="s">
        <v>9</v>
      </c>
    </row>
    <row r="30" spans="2:11" ht="14.5" customHeight="1" x14ac:dyDescent="0.35">
      <c r="B30" s="10" t="s">
        <v>30</v>
      </c>
      <c r="C30" s="38">
        <f>15*37</f>
        <v>555</v>
      </c>
      <c r="D30" s="99" t="s">
        <v>34</v>
      </c>
      <c r="E30" s="83" t="s">
        <v>55</v>
      </c>
      <c r="G30" s="144" t="s">
        <v>18</v>
      </c>
      <c r="H30" s="145"/>
      <c r="I30" s="145"/>
      <c r="J30" s="145"/>
      <c r="K30" s="146"/>
    </row>
    <row r="31" spans="2:11" x14ac:dyDescent="0.35">
      <c r="B31" s="40" t="s">
        <v>48</v>
      </c>
      <c r="C31" s="41">
        <f>20*10</f>
        <v>200</v>
      </c>
      <c r="D31" s="100" t="s">
        <v>34</v>
      </c>
      <c r="E31" s="114" t="s">
        <v>61</v>
      </c>
      <c r="G31" s="147"/>
      <c r="H31" s="148"/>
      <c r="I31" s="148"/>
      <c r="J31" s="148"/>
      <c r="K31" s="149"/>
    </row>
    <row r="32" spans="2:11" ht="15" thickBot="1" x14ac:dyDescent="0.4">
      <c r="B32" s="67"/>
      <c r="C32" s="68">
        <v>0</v>
      </c>
      <c r="D32" s="101"/>
      <c r="E32" s="115"/>
      <c r="G32" s="150"/>
      <c r="H32" s="151"/>
      <c r="I32" s="151"/>
      <c r="J32" s="151"/>
      <c r="K32" s="152"/>
    </row>
    <row r="33" spans="2:11" ht="15" thickBot="1" x14ac:dyDescent="0.4">
      <c r="B33" s="24"/>
      <c r="C33" s="43">
        <v>0</v>
      </c>
      <c r="D33" s="102"/>
      <c r="E33" s="116"/>
    </row>
    <row r="34" spans="2:11" ht="15" thickBot="1" x14ac:dyDescent="0.4">
      <c r="B34" s="16" t="s">
        <v>16</v>
      </c>
      <c r="C34" s="44">
        <f>SUM(C30:C33)</f>
        <v>755</v>
      </c>
      <c r="D34" s="94"/>
      <c r="E34" s="117"/>
    </row>
    <row r="35" spans="2:11" ht="15" thickBot="1" x14ac:dyDescent="0.4"/>
    <row r="36" spans="2:11" ht="15" thickBot="1" x14ac:dyDescent="0.4">
      <c r="B36" s="28" t="s">
        <v>19</v>
      </c>
      <c r="C36" s="32" t="s">
        <v>2</v>
      </c>
      <c r="D36" s="32"/>
      <c r="E36" s="111" t="s">
        <v>9</v>
      </c>
    </row>
    <row r="37" spans="2:11" ht="14.5" customHeight="1" x14ac:dyDescent="0.35">
      <c r="B37" s="10" t="s">
        <v>26</v>
      </c>
      <c r="C37" s="38">
        <f>2*250</f>
        <v>500</v>
      </c>
      <c r="D37" s="123" t="s">
        <v>34</v>
      </c>
      <c r="E37" s="83" t="s">
        <v>116</v>
      </c>
      <c r="G37" s="144" t="s">
        <v>20</v>
      </c>
      <c r="H37" s="145"/>
      <c r="I37" s="145"/>
      <c r="J37" s="145"/>
      <c r="K37" s="146"/>
    </row>
    <row r="38" spans="2:11" x14ac:dyDescent="0.35">
      <c r="B38" s="20" t="s">
        <v>27</v>
      </c>
      <c r="C38" s="46">
        <f>3*250</f>
        <v>750</v>
      </c>
      <c r="D38" s="121" t="s">
        <v>34</v>
      </c>
      <c r="E38" s="118" t="s">
        <v>117</v>
      </c>
      <c r="G38" s="147"/>
      <c r="H38" s="148"/>
      <c r="I38" s="148"/>
      <c r="J38" s="148"/>
      <c r="K38" s="149"/>
    </row>
    <row r="39" spans="2:11" x14ac:dyDescent="0.35">
      <c r="B39" s="22" t="s">
        <v>28</v>
      </c>
      <c r="C39" s="45">
        <f>4*250</f>
        <v>1000</v>
      </c>
      <c r="D39" s="122" t="s">
        <v>34</v>
      </c>
      <c r="E39" s="118" t="s">
        <v>118</v>
      </c>
      <c r="G39" s="147"/>
      <c r="H39" s="148"/>
      <c r="I39" s="148"/>
      <c r="J39" s="148"/>
      <c r="K39" s="149"/>
    </row>
    <row r="40" spans="2:11" x14ac:dyDescent="0.35">
      <c r="B40" s="22" t="s">
        <v>29</v>
      </c>
      <c r="C40" s="46">
        <f>4*250</f>
        <v>1000</v>
      </c>
      <c r="D40" s="121" t="s">
        <v>34</v>
      </c>
      <c r="E40" s="118" t="s">
        <v>119</v>
      </c>
      <c r="G40" s="147"/>
      <c r="H40" s="148"/>
      <c r="I40" s="148"/>
      <c r="J40" s="148"/>
      <c r="K40" s="149"/>
    </row>
    <row r="41" spans="2:11" ht="15" thickBot="1" x14ac:dyDescent="0.4">
      <c r="B41" s="22" t="s">
        <v>44</v>
      </c>
      <c r="C41" s="46">
        <v>100</v>
      </c>
      <c r="D41" s="121" t="s">
        <v>34</v>
      </c>
      <c r="E41" s="118" t="s">
        <v>51</v>
      </c>
      <c r="G41" s="150"/>
      <c r="H41" s="151"/>
      <c r="I41" s="151"/>
      <c r="J41" s="151"/>
      <c r="K41" s="152"/>
    </row>
    <row r="42" spans="2:11" ht="15" thickBot="1" x14ac:dyDescent="0.4">
      <c r="B42" s="24"/>
      <c r="C42" s="43">
        <v>0</v>
      </c>
      <c r="D42" s="124"/>
      <c r="E42" s="116"/>
    </row>
    <row r="43" spans="2:11" ht="15" thickBot="1" x14ac:dyDescent="0.4">
      <c r="B43" s="16" t="s">
        <v>16</v>
      </c>
      <c r="C43" s="44">
        <f>SUM(C37:C42)</f>
        <v>3350</v>
      </c>
      <c r="D43" s="94"/>
      <c r="E43" s="117"/>
    </row>
    <row r="44" spans="2:11" ht="15" thickBot="1" x14ac:dyDescent="0.4"/>
    <row r="45" spans="2:11" ht="15" thickBot="1" x14ac:dyDescent="0.4">
      <c r="B45" s="15" t="s">
        <v>21</v>
      </c>
      <c r="C45" s="78" t="s">
        <v>2</v>
      </c>
      <c r="D45" s="78"/>
      <c r="E45" s="119" t="s">
        <v>9</v>
      </c>
    </row>
    <row r="46" spans="2:11" x14ac:dyDescent="0.35">
      <c r="B46" s="71" t="s">
        <v>41</v>
      </c>
      <c r="C46" s="125">
        <v>500</v>
      </c>
      <c r="D46" s="126" t="s">
        <v>34</v>
      </c>
      <c r="E46" s="120" t="s">
        <v>58</v>
      </c>
      <c r="G46" s="144" t="s">
        <v>110</v>
      </c>
      <c r="H46" s="145"/>
      <c r="I46" s="145"/>
      <c r="J46" s="145"/>
      <c r="K46" s="146"/>
    </row>
    <row r="47" spans="2:11" x14ac:dyDescent="0.35">
      <c r="B47" s="5" t="s">
        <v>42</v>
      </c>
      <c r="C47" s="6">
        <v>500</v>
      </c>
      <c r="D47" s="105" t="s">
        <v>34</v>
      </c>
      <c r="E47" s="85" t="s">
        <v>58</v>
      </c>
      <c r="G47" s="147"/>
      <c r="H47" s="148"/>
      <c r="I47" s="148"/>
      <c r="J47" s="148"/>
      <c r="K47" s="149"/>
    </row>
    <row r="48" spans="2:11" x14ac:dyDescent="0.35">
      <c r="B48" s="22" t="s">
        <v>31</v>
      </c>
      <c r="C48" s="45">
        <v>0</v>
      </c>
      <c r="D48" s="103" t="s">
        <v>34</v>
      </c>
      <c r="E48" s="118" t="s">
        <v>38</v>
      </c>
      <c r="G48" s="147"/>
      <c r="H48" s="148"/>
      <c r="I48" s="148"/>
      <c r="J48" s="148"/>
      <c r="K48" s="149"/>
    </row>
    <row r="49" spans="2:11" ht="15" thickBot="1" x14ac:dyDescent="0.4">
      <c r="B49" s="22" t="s">
        <v>32</v>
      </c>
      <c r="C49" s="46">
        <f>3.5*160</f>
        <v>560</v>
      </c>
      <c r="D49" s="104" t="s">
        <v>34</v>
      </c>
      <c r="E49" s="118" t="s">
        <v>40</v>
      </c>
      <c r="G49" s="150"/>
      <c r="H49" s="151"/>
      <c r="I49" s="151"/>
      <c r="J49" s="151"/>
      <c r="K49" s="152"/>
    </row>
    <row r="50" spans="2:11" x14ac:dyDescent="0.35">
      <c r="B50" s="22"/>
      <c r="C50" s="46"/>
      <c r="D50" s="104"/>
      <c r="E50" s="118"/>
      <c r="G50" s="13"/>
    </row>
    <row r="51" spans="2:11" ht="15" thickBot="1" x14ac:dyDescent="0.4">
      <c r="B51" s="24"/>
      <c r="C51" s="43"/>
      <c r="D51" s="102"/>
      <c r="E51" s="116"/>
      <c r="G51" s="13"/>
    </row>
    <row r="52" spans="2:11" ht="15" thickBot="1" x14ac:dyDescent="0.4">
      <c r="B52" s="16" t="s">
        <v>22</v>
      </c>
      <c r="C52" s="82">
        <f>SUM(C46:C49)</f>
        <v>1560</v>
      </c>
      <c r="D52" s="106"/>
      <c r="E52" s="117"/>
      <c r="G52" s="49"/>
    </row>
    <row r="53" spans="2:11" ht="15" thickBot="1" x14ac:dyDescent="0.4"/>
    <row r="54" spans="2:11" ht="15" thickBot="1" x14ac:dyDescent="0.4">
      <c r="B54" s="15" t="s">
        <v>23</v>
      </c>
      <c r="C54" s="78" t="s">
        <v>2</v>
      </c>
      <c r="D54" s="78"/>
      <c r="E54" s="119" t="s">
        <v>9</v>
      </c>
    </row>
    <row r="55" spans="2:11" ht="14.5" customHeight="1" x14ac:dyDescent="0.35">
      <c r="B55" s="71" t="s">
        <v>60</v>
      </c>
      <c r="C55" s="72">
        <v>400</v>
      </c>
      <c r="D55" s="107" t="s">
        <v>34</v>
      </c>
      <c r="E55" s="120" t="s">
        <v>52</v>
      </c>
      <c r="G55" s="144" t="s">
        <v>109</v>
      </c>
      <c r="H55" s="145"/>
      <c r="I55" s="145"/>
      <c r="J55" s="145"/>
      <c r="K55" s="146"/>
    </row>
    <row r="56" spans="2:11" x14ac:dyDescent="0.35">
      <c r="B56" s="71" t="s">
        <v>37</v>
      </c>
      <c r="C56" s="72">
        <v>500</v>
      </c>
      <c r="D56" s="107" t="s">
        <v>34</v>
      </c>
      <c r="E56" s="120" t="s">
        <v>59</v>
      </c>
      <c r="G56" s="147"/>
      <c r="H56" s="148"/>
      <c r="I56" s="148"/>
      <c r="J56" s="148"/>
      <c r="K56" s="149"/>
    </row>
    <row r="57" spans="2:11" x14ac:dyDescent="0.35">
      <c r="B57" s="71" t="s">
        <v>53</v>
      </c>
      <c r="C57" s="72">
        <v>200</v>
      </c>
      <c r="D57" s="107" t="s">
        <v>34</v>
      </c>
      <c r="E57" s="120" t="s">
        <v>65</v>
      </c>
      <c r="G57" s="147"/>
      <c r="H57" s="148"/>
      <c r="I57" s="148"/>
      <c r="J57" s="148"/>
      <c r="K57" s="149"/>
    </row>
    <row r="58" spans="2:11" x14ac:dyDescent="0.35">
      <c r="B58" s="71" t="s">
        <v>43</v>
      </c>
      <c r="C58" s="72">
        <v>250</v>
      </c>
      <c r="D58" s="107" t="s">
        <v>34</v>
      </c>
      <c r="E58" s="120" t="s">
        <v>57</v>
      </c>
      <c r="G58" s="147"/>
      <c r="H58" s="148"/>
      <c r="I58" s="148"/>
      <c r="J58" s="148"/>
      <c r="K58" s="149"/>
    </row>
    <row r="59" spans="2:11" ht="15" thickBot="1" x14ac:dyDescent="0.4">
      <c r="B59" s="11"/>
      <c r="C59" s="72">
        <v>0</v>
      </c>
      <c r="D59" s="107"/>
      <c r="E59" s="120"/>
      <c r="G59" s="150"/>
      <c r="H59" s="151"/>
      <c r="I59" s="151"/>
      <c r="J59" s="151"/>
      <c r="K59" s="152"/>
    </row>
    <row r="60" spans="2:11" ht="15" thickBot="1" x14ac:dyDescent="0.4">
      <c r="B60" s="47" t="s">
        <v>22</v>
      </c>
      <c r="C60" s="31">
        <f>SUM(C55:C59)</f>
        <v>1350</v>
      </c>
      <c r="D60" s="98"/>
      <c r="E60" s="113"/>
      <c r="G60" s="49"/>
    </row>
  </sheetData>
  <mergeCells count="10">
    <mergeCell ref="G55:K59"/>
    <mergeCell ref="C11:E11"/>
    <mergeCell ref="C13:E13"/>
    <mergeCell ref="B5:E9"/>
    <mergeCell ref="G21:K25"/>
    <mergeCell ref="G30:K32"/>
    <mergeCell ref="G37:K41"/>
    <mergeCell ref="G46:K49"/>
    <mergeCell ref="C12:E12"/>
    <mergeCell ref="G16:K18"/>
  </mergeCells>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98E4A-2860-4384-B381-201E089E5D5D}">
  <dimension ref="B1:K61"/>
  <sheetViews>
    <sheetView showGridLines="0" topLeftCell="A28" zoomScale="70" zoomScaleNormal="70" workbookViewId="0">
      <selection activeCell="J11" sqref="J11"/>
    </sheetView>
  </sheetViews>
  <sheetFormatPr defaultColWidth="8.7265625" defaultRowHeight="14.5" x14ac:dyDescent="0.35"/>
  <cols>
    <col min="1" max="1" width="3.1796875" style="1" customWidth="1"/>
    <col min="2" max="2" width="36.26953125" style="1" customWidth="1"/>
    <col min="3" max="3" width="14.7265625" style="1" customWidth="1"/>
    <col min="4" max="4" width="14.7265625" style="81" customWidth="1"/>
    <col min="5" max="5" width="85.54296875" style="109" customWidth="1"/>
    <col min="6" max="6" width="4.81640625" style="1" customWidth="1"/>
    <col min="7" max="7" width="21.1796875" style="1" bestFit="1" customWidth="1"/>
    <col min="8" max="16384" width="8.7265625" style="1"/>
  </cols>
  <sheetData>
    <row r="1" spans="2:11" x14ac:dyDescent="0.35">
      <c r="B1" s="9"/>
      <c r="C1" s="9"/>
      <c r="D1" s="90"/>
    </row>
    <row r="2" spans="2:11" ht="21" x14ac:dyDescent="0.35">
      <c r="B2" s="79" t="s">
        <v>24</v>
      </c>
      <c r="C2" s="9"/>
      <c r="D2" s="90"/>
    </row>
    <row r="3" spans="2:11" ht="21" x14ac:dyDescent="0.35">
      <c r="B3" s="80" t="s">
        <v>128</v>
      </c>
      <c r="C3" s="9"/>
      <c r="D3" s="90"/>
    </row>
    <row r="4" spans="2:11" ht="15" customHeight="1" thickBot="1" x14ac:dyDescent="0.4">
      <c r="C4" s="9"/>
      <c r="D4" s="90"/>
    </row>
    <row r="5" spans="2:11" x14ac:dyDescent="0.35">
      <c r="B5" s="153" t="s">
        <v>107</v>
      </c>
      <c r="C5" s="154"/>
      <c r="D5" s="154"/>
      <c r="E5" s="155"/>
    </row>
    <row r="6" spans="2:11" x14ac:dyDescent="0.35">
      <c r="B6" s="156"/>
      <c r="C6" s="157"/>
      <c r="D6" s="157"/>
      <c r="E6" s="158"/>
    </row>
    <row r="7" spans="2:11" x14ac:dyDescent="0.35">
      <c r="B7" s="156"/>
      <c r="C7" s="157"/>
      <c r="D7" s="157"/>
      <c r="E7" s="158"/>
    </row>
    <row r="8" spans="2:11" x14ac:dyDescent="0.35">
      <c r="B8" s="156"/>
      <c r="C8" s="157"/>
      <c r="D8" s="157"/>
      <c r="E8" s="158"/>
    </row>
    <row r="9" spans="2:11" ht="15" thickBot="1" x14ac:dyDescent="0.4">
      <c r="B9" s="159"/>
      <c r="C9" s="160"/>
      <c r="D9" s="160"/>
      <c r="E9" s="161"/>
    </row>
    <row r="10" spans="2:11" ht="15" thickBot="1" x14ac:dyDescent="0.4">
      <c r="C10" s="75"/>
      <c r="D10" s="75"/>
      <c r="E10" s="110"/>
    </row>
    <row r="11" spans="2:11" x14ac:dyDescent="0.35">
      <c r="B11" s="76" t="s">
        <v>0</v>
      </c>
      <c r="C11" s="162" t="s">
        <v>46</v>
      </c>
      <c r="D11" s="162"/>
      <c r="E11" s="163"/>
    </row>
    <row r="12" spans="2:11" x14ac:dyDescent="0.35">
      <c r="B12" s="108" t="s">
        <v>62</v>
      </c>
      <c r="C12" s="166" t="s">
        <v>63</v>
      </c>
      <c r="D12" s="166"/>
      <c r="E12" s="167"/>
    </row>
    <row r="13" spans="2:11" ht="15" thickBot="1" x14ac:dyDescent="0.4">
      <c r="B13" s="77" t="s">
        <v>1</v>
      </c>
      <c r="C13" s="164" t="s">
        <v>64</v>
      </c>
      <c r="D13" s="164"/>
      <c r="E13" s="165"/>
    </row>
    <row r="14" spans="2:11" ht="15" thickBot="1" x14ac:dyDescent="0.4">
      <c r="C14" s="26"/>
      <c r="D14" s="91"/>
    </row>
    <row r="15" spans="2:11" ht="15" thickBot="1" x14ac:dyDescent="0.4">
      <c r="C15" s="63" t="s">
        <v>2</v>
      </c>
      <c r="D15" s="33" t="s">
        <v>3</v>
      </c>
    </row>
    <row r="16" spans="2:11" x14ac:dyDescent="0.35">
      <c r="B16" s="28" t="s">
        <v>4</v>
      </c>
      <c r="C16" s="29">
        <f>SUM(C27)</f>
        <v>6930</v>
      </c>
      <c r="D16" s="92"/>
      <c r="E16" s="111" t="s">
        <v>5</v>
      </c>
      <c r="G16" s="144" t="s">
        <v>122</v>
      </c>
      <c r="H16" s="145"/>
      <c r="I16" s="145"/>
      <c r="J16" s="145"/>
      <c r="K16" s="146"/>
    </row>
    <row r="17" spans="2:11" ht="15" thickBot="1" x14ac:dyDescent="0.4">
      <c r="B17" s="30" t="s">
        <v>6</v>
      </c>
      <c r="C17" s="65">
        <f>SUM(C34+C43+C52+C61)</f>
        <v>6930</v>
      </c>
      <c r="D17" s="93"/>
      <c r="E17" s="112"/>
      <c r="G17" s="147"/>
      <c r="H17" s="148"/>
      <c r="I17" s="148"/>
      <c r="J17" s="148"/>
      <c r="K17" s="149"/>
    </row>
    <row r="18" spans="2:11" ht="15" thickBot="1" x14ac:dyDescent="0.4">
      <c r="B18" s="19" t="s">
        <v>7</v>
      </c>
      <c r="C18" s="37">
        <f>C16-C17</f>
        <v>0</v>
      </c>
      <c r="D18" s="94"/>
      <c r="E18" s="113" t="s">
        <v>45</v>
      </c>
      <c r="G18" s="150"/>
      <c r="H18" s="151"/>
      <c r="I18" s="151"/>
      <c r="J18" s="151"/>
      <c r="K18" s="152"/>
    </row>
    <row r="19" spans="2:11" ht="15" thickBot="1" x14ac:dyDescent="0.4">
      <c r="B19" s="9"/>
      <c r="C19" s="9"/>
      <c r="D19" s="90"/>
    </row>
    <row r="20" spans="2:11" ht="15" thickBot="1" x14ac:dyDescent="0.4">
      <c r="B20" s="28" t="s">
        <v>8</v>
      </c>
      <c r="C20" s="32" t="s">
        <v>2</v>
      </c>
      <c r="D20" s="32"/>
      <c r="E20" s="111" t="s">
        <v>9</v>
      </c>
    </row>
    <row r="21" spans="2:11" ht="14.5" customHeight="1" x14ac:dyDescent="0.35">
      <c r="B21" s="87" t="s">
        <v>10</v>
      </c>
      <c r="C21" s="34">
        <v>4000</v>
      </c>
      <c r="D21" s="132" t="s">
        <v>35</v>
      </c>
      <c r="E21" s="84" t="s">
        <v>78</v>
      </c>
      <c r="G21" s="144" t="s">
        <v>111</v>
      </c>
      <c r="H21" s="145"/>
      <c r="I21" s="145"/>
      <c r="J21" s="145"/>
      <c r="K21" s="146"/>
    </row>
    <row r="22" spans="2:11" x14ac:dyDescent="0.35">
      <c r="B22" s="88" t="s">
        <v>11</v>
      </c>
      <c r="C22" s="35">
        <v>1000</v>
      </c>
      <c r="D22" s="131" t="s">
        <v>34</v>
      </c>
      <c r="E22" s="85" t="s">
        <v>106</v>
      </c>
      <c r="G22" s="147"/>
      <c r="H22" s="148"/>
      <c r="I22" s="148"/>
      <c r="J22" s="148"/>
      <c r="K22" s="149"/>
    </row>
    <row r="23" spans="2:11" x14ac:dyDescent="0.35">
      <c r="B23" s="88" t="s">
        <v>12</v>
      </c>
      <c r="C23" s="35">
        <v>0</v>
      </c>
      <c r="D23" s="131"/>
      <c r="E23" s="85"/>
      <c r="G23" s="147"/>
      <c r="H23" s="148"/>
      <c r="I23" s="148"/>
      <c r="J23" s="148"/>
      <c r="K23" s="149"/>
    </row>
    <row r="24" spans="2:11" x14ac:dyDescent="0.35">
      <c r="B24" s="88" t="s">
        <v>13</v>
      </c>
      <c r="C24" s="35">
        <v>1470</v>
      </c>
      <c r="D24" s="131" t="s">
        <v>35</v>
      </c>
      <c r="E24" s="118" t="s">
        <v>113</v>
      </c>
      <c r="G24" s="147"/>
      <c r="H24" s="148"/>
      <c r="I24" s="148"/>
      <c r="J24" s="148"/>
      <c r="K24" s="149"/>
    </row>
    <row r="25" spans="2:11" ht="15" thickBot="1" x14ac:dyDescent="0.4">
      <c r="B25" s="88" t="s">
        <v>14</v>
      </c>
      <c r="C25" s="35">
        <v>460</v>
      </c>
      <c r="D25" s="131" t="s">
        <v>35</v>
      </c>
      <c r="E25" s="85" t="s">
        <v>77</v>
      </c>
      <c r="G25" s="150"/>
      <c r="H25" s="151"/>
      <c r="I25" s="151"/>
      <c r="J25" s="151"/>
      <c r="K25" s="152"/>
    </row>
    <row r="26" spans="2:11" ht="15" thickBot="1" x14ac:dyDescent="0.4">
      <c r="B26" s="133"/>
      <c r="C26" s="134">
        <v>0</v>
      </c>
      <c r="D26" s="135"/>
      <c r="E26" s="136"/>
    </row>
    <row r="27" spans="2:11" ht="15" thickBot="1" x14ac:dyDescent="0.4">
      <c r="B27" s="16" t="s">
        <v>16</v>
      </c>
      <c r="C27" s="37">
        <f>SUM(C21:C26)</f>
        <v>6930</v>
      </c>
      <c r="D27" s="94"/>
      <c r="E27" s="117"/>
    </row>
    <row r="28" spans="2:11" ht="15" customHeight="1" thickBot="1" x14ac:dyDescent="0.4"/>
    <row r="29" spans="2:11" ht="15" thickBot="1" x14ac:dyDescent="0.4">
      <c r="B29" s="28" t="s">
        <v>17</v>
      </c>
      <c r="C29" s="32" t="s">
        <v>2</v>
      </c>
      <c r="D29" s="32"/>
      <c r="E29" s="111" t="s">
        <v>9</v>
      </c>
    </row>
    <row r="30" spans="2:11" ht="14.5" customHeight="1" x14ac:dyDescent="0.35">
      <c r="B30" s="10" t="s">
        <v>73</v>
      </c>
      <c r="C30" s="38">
        <v>500</v>
      </c>
      <c r="D30" s="99" t="s">
        <v>34</v>
      </c>
      <c r="E30" s="83" t="s">
        <v>114</v>
      </c>
      <c r="G30" s="144" t="s">
        <v>18</v>
      </c>
      <c r="H30" s="145"/>
      <c r="I30" s="145"/>
      <c r="J30" s="145"/>
      <c r="K30" s="146"/>
    </row>
    <row r="31" spans="2:11" x14ac:dyDescent="0.35">
      <c r="B31" s="40" t="s">
        <v>88</v>
      </c>
      <c r="C31" s="41">
        <f>470+1000</f>
        <v>1470</v>
      </c>
      <c r="D31" s="100" t="s">
        <v>35</v>
      </c>
      <c r="E31" s="118" t="s">
        <v>113</v>
      </c>
      <c r="G31" s="147"/>
      <c r="H31" s="148"/>
      <c r="I31" s="148"/>
      <c r="J31" s="148"/>
      <c r="K31" s="149"/>
    </row>
    <row r="32" spans="2:11" ht="15" thickBot="1" x14ac:dyDescent="0.4">
      <c r="B32" s="67"/>
      <c r="C32" s="68">
        <v>0</v>
      </c>
      <c r="D32" s="101"/>
      <c r="E32" s="115"/>
      <c r="G32" s="150"/>
      <c r="H32" s="151"/>
      <c r="I32" s="151"/>
      <c r="J32" s="151"/>
      <c r="K32" s="152"/>
    </row>
    <row r="33" spans="2:11" ht="15" thickBot="1" x14ac:dyDescent="0.4">
      <c r="B33" s="24"/>
      <c r="C33" s="43">
        <v>0</v>
      </c>
      <c r="D33" s="102"/>
      <c r="E33" s="116"/>
    </row>
    <row r="34" spans="2:11" ht="15" thickBot="1" x14ac:dyDescent="0.4">
      <c r="B34" s="16" t="s">
        <v>16</v>
      </c>
      <c r="C34" s="44">
        <f>SUM(C30:C33)</f>
        <v>1970</v>
      </c>
      <c r="D34" s="94"/>
      <c r="E34" s="117"/>
    </row>
    <row r="35" spans="2:11" ht="15" thickBot="1" x14ac:dyDescent="0.4"/>
    <row r="36" spans="2:11" ht="15" thickBot="1" x14ac:dyDescent="0.4">
      <c r="B36" s="28" t="s">
        <v>19</v>
      </c>
      <c r="C36" s="32" t="s">
        <v>2</v>
      </c>
      <c r="D36" s="32"/>
      <c r="E36" s="111" t="s">
        <v>9</v>
      </c>
    </row>
    <row r="37" spans="2:11" ht="14.5" customHeight="1" x14ac:dyDescent="0.35">
      <c r="B37" s="10" t="s">
        <v>71</v>
      </c>
      <c r="C37" s="38">
        <f>4*250</f>
        <v>1000</v>
      </c>
      <c r="D37" s="123" t="s">
        <v>34</v>
      </c>
      <c r="E37" s="83" t="s">
        <v>74</v>
      </c>
      <c r="G37" s="144" t="s">
        <v>20</v>
      </c>
      <c r="H37" s="145"/>
      <c r="I37" s="145"/>
      <c r="J37" s="145"/>
      <c r="K37" s="146"/>
    </row>
    <row r="38" spans="2:11" x14ac:dyDescent="0.35">
      <c r="B38" s="20" t="s">
        <v>70</v>
      </c>
      <c r="C38" s="46">
        <f>4*250</f>
        <v>1000</v>
      </c>
      <c r="D38" s="121" t="s">
        <v>34</v>
      </c>
      <c r="E38" s="118" t="s">
        <v>75</v>
      </c>
      <c r="G38" s="147"/>
      <c r="H38" s="148"/>
      <c r="I38" s="148"/>
      <c r="J38" s="148"/>
      <c r="K38" s="149"/>
    </row>
    <row r="39" spans="2:11" x14ac:dyDescent="0.35">
      <c r="B39" s="22"/>
      <c r="C39" s="45">
        <v>0</v>
      </c>
      <c r="D39" s="122"/>
      <c r="E39" s="118"/>
      <c r="G39" s="147"/>
      <c r="H39" s="148"/>
      <c r="I39" s="148"/>
      <c r="J39" s="148"/>
      <c r="K39" s="149"/>
    </row>
    <row r="40" spans="2:11" x14ac:dyDescent="0.35">
      <c r="B40" s="22"/>
      <c r="C40" s="46">
        <v>0</v>
      </c>
      <c r="D40" s="121"/>
      <c r="E40" s="118"/>
      <c r="G40" s="147"/>
      <c r="H40" s="148"/>
      <c r="I40" s="148"/>
      <c r="J40" s="148"/>
      <c r="K40" s="149"/>
    </row>
    <row r="41" spans="2:11" ht="15" thickBot="1" x14ac:dyDescent="0.4">
      <c r="B41" s="22"/>
      <c r="C41" s="46">
        <v>0</v>
      </c>
      <c r="D41" s="121"/>
      <c r="E41" s="118"/>
      <c r="G41" s="150"/>
      <c r="H41" s="151"/>
      <c r="I41" s="151"/>
      <c r="J41" s="151"/>
      <c r="K41" s="152"/>
    </row>
    <row r="42" spans="2:11" ht="15" thickBot="1" x14ac:dyDescent="0.4">
      <c r="B42" s="24"/>
      <c r="C42" s="43">
        <v>0</v>
      </c>
      <c r="D42" s="124"/>
      <c r="E42" s="116"/>
    </row>
    <row r="43" spans="2:11" ht="15" thickBot="1" x14ac:dyDescent="0.4">
      <c r="B43" s="16" t="s">
        <v>16</v>
      </c>
      <c r="C43" s="44">
        <f>SUM(C37:C42)</f>
        <v>2000</v>
      </c>
      <c r="D43" s="94"/>
      <c r="E43" s="117"/>
    </row>
    <row r="44" spans="2:11" ht="15" thickBot="1" x14ac:dyDescent="0.4"/>
    <row r="45" spans="2:11" ht="15" thickBot="1" x14ac:dyDescent="0.4">
      <c r="B45" s="15" t="s">
        <v>21</v>
      </c>
      <c r="C45" s="32" t="s">
        <v>2</v>
      </c>
      <c r="D45" s="32"/>
      <c r="E45" s="119" t="s">
        <v>9</v>
      </c>
    </row>
    <row r="46" spans="2:11" ht="14.5" customHeight="1" x14ac:dyDescent="0.35">
      <c r="B46" s="2" t="s">
        <v>69</v>
      </c>
      <c r="C46" s="3">
        <v>1390</v>
      </c>
      <c r="D46" s="127" t="s">
        <v>34</v>
      </c>
      <c r="E46" s="84" t="s">
        <v>76</v>
      </c>
      <c r="G46" s="144" t="s">
        <v>110</v>
      </c>
      <c r="H46" s="145"/>
      <c r="I46" s="145"/>
      <c r="J46" s="145"/>
      <c r="K46" s="146"/>
    </row>
    <row r="47" spans="2:11" x14ac:dyDescent="0.35">
      <c r="B47" s="11" t="s">
        <v>41</v>
      </c>
      <c r="C47" s="12">
        <f>8*65</f>
        <v>520</v>
      </c>
      <c r="D47" s="128" t="s">
        <v>34</v>
      </c>
      <c r="E47" s="85" t="s">
        <v>115</v>
      </c>
      <c r="G47" s="147"/>
      <c r="H47" s="148"/>
      <c r="I47" s="148"/>
      <c r="J47" s="148"/>
      <c r="K47" s="149"/>
    </row>
    <row r="48" spans="2:11" x14ac:dyDescent="0.35">
      <c r="B48" s="5"/>
      <c r="C48" s="6">
        <v>0</v>
      </c>
      <c r="D48" s="105"/>
      <c r="E48" s="85"/>
      <c r="G48" s="147"/>
      <c r="H48" s="148"/>
      <c r="I48" s="148"/>
      <c r="J48" s="148"/>
      <c r="K48" s="149"/>
    </row>
    <row r="49" spans="2:11" ht="15" thickBot="1" x14ac:dyDescent="0.4">
      <c r="B49" s="5"/>
      <c r="C49" s="6">
        <v>0</v>
      </c>
      <c r="D49" s="105"/>
      <c r="E49" s="85"/>
      <c r="G49" s="150"/>
      <c r="H49" s="151"/>
      <c r="I49" s="151"/>
      <c r="J49" s="151"/>
      <c r="K49" s="152"/>
    </row>
    <row r="50" spans="2:11" x14ac:dyDescent="0.35">
      <c r="B50" s="5"/>
      <c r="C50" s="6">
        <v>0</v>
      </c>
      <c r="D50" s="105"/>
      <c r="E50" s="85"/>
      <c r="G50" s="13"/>
    </row>
    <row r="51" spans="2:11" ht="15" thickBot="1" x14ac:dyDescent="0.4">
      <c r="B51" s="5"/>
      <c r="C51" s="6">
        <v>0</v>
      </c>
      <c r="D51" s="105"/>
      <c r="E51" s="85"/>
      <c r="G51" s="13"/>
    </row>
    <row r="52" spans="2:11" ht="15" thickBot="1" x14ac:dyDescent="0.4">
      <c r="B52" s="47" t="s">
        <v>22</v>
      </c>
      <c r="C52" s="48">
        <f>SUM(C46:C51)</f>
        <v>1910</v>
      </c>
      <c r="D52" s="129"/>
      <c r="E52" s="113"/>
      <c r="G52" s="49"/>
    </row>
    <row r="53" spans="2:11" ht="15" thickBot="1" x14ac:dyDescent="0.4"/>
    <row r="54" spans="2:11" ht="15" thickBot="1" x14ac:dyDescent="0.4">
      <c r="B54" s="15" t="s">
        <v>23</v>
      </c>
      <c r="C54" s="78" t="s">
        <v>2</v>
      </c>
      <c r="D54" s="78"/>
      <c r="E54" s="119" t="s">
        <v>9</v>
      </c>
    </row>
    <row r="55" spans="2:11" ht="14.5" customHeight="1" x14ac:dyDescent="0.35">
      <c r="B55" s="71" t="s">
        <v>66</v>
      </c>
      <c r="C55" s="72">
        <v>250</v>
      </c>
      <c r="D55" s="107" t="s">
        <v>34</v>
      </c>
      <c r="E55" s="120" t="s">
        <v>67</v>
      </c>
      <c r="G55" s="144" t="s">
        <v>109</v>
      </c>
      <c r="H55" s="145"/>
      <c r="I55" s="145"/>
      <c r="J55" s="145"/>
      <c r="K55" s="146"/>
    </row>
    <row r="56" spans="2:11" x14ac:dyDescent="0.35">
      <c r="B56" s="71" t="s">
        <v>53</v>
      </c>
      <c r="C56" s="72">
        <v>150</v>
      </c>
      <c r="D56" s="107" t="s">
        <v>34</v>
      </c>
      <c r="E56" s="120" t="s">
        <v>65</v>
      </c>
      <c r="G56" s="147"/>
      <c r="H56" s="148"/>
      <c r="I56" s="148"/>
      <c r="J56" s="148"/>
      <c r="K56" s="149"/>
    </row>
    <row r="57" spans="2:11" x14ac:dyDescent="0.35">
      <c r="B57" s="71" t="s">
        <v>43</v>
      </c>
      <c r="C57" s="72">
        <v>150</v>
      </c>
      <c r="D57" s="107" t="s">
        <v>34</v>
      </c>
      <c r="E57" s="120" t="s">
        <v>57</v>
      </c>
      <c r="G57" s="147"/>
      <c r="H57" s="148"/>
      <c r="I57" s="148"/>
      <c r="J57" s="148"/>
      <c r="K57" s="149"/>
    </row>
    <row r="58" spans="2:11" x14ac:dyDescent="0.35">
      <c r="B58" s="11" t="s">
        <v>68</v>
      </c>
      <c r="C58" s="72">
        <v>500</v>
      </c>
      <c r="D58" s="107" t="s">
        <v>34</v>
      </c>
      <c r="E58" s="120" t="s">
        <v>72</v>
      </c>
      <c r="G58" s="147"/>
      <c r="H58" s="148"/>
      <c r="I58" s="148"/>
      <c r="J58" s="148"/>
      <c r="K58" s="149"/>
    </row>
    <row r="59" spans="2:11" ht="15" thickBot="1" x14ac:dyDescent="0.4">
      <c r="B59" s="11"/>
      <c r="C59" s="50">
        <v>0</v>
      </c>
      <c r="D59" s="130"/>
      <c r="E59" s="85"/>
      <c r="G59" s="150"/>
      <c r="H59" s="151"/>
      <c r="I59" s="151"/>
      <c r="J59" s="151"/>
      <c r="K59" s="152"/>
    </row>
    <row r="60" spans="2:11" ht="15" thickBot="1" x14ac:dyDescent="0.4">
      <c r="B60" s="5"/>
      <c r="C60" s="35">
        <v>0</v>
      </c>
      <c r="D60" s="96"/>
      <c r="E60" s="85"/>
      <c r="G60" s="49"/>
    </row>
    <row r="61" spans="2:11" ht="15" thickBot="1" x14ac:dyDescent="0.4">
      <c r="B61" s="47" t="s">
        <v>22</v>
      </c>
      <c r="C61" s="31">
        <f>SUM(C55:C60)</f>
        <v>1050</v>
      </c>
      <c r="D61" s="98"/>
      <c r="E61" s="113"/>
    </row>
  </sheetData>
  <mergeCells count="10">
    <mergeCell ref="G55:K59"/>
    <mergeCell ref="G16:K18"/>
    <mergeCell ref="G37:K41"/>
    <mergeCell ref="G46:K49"/>
    <mergeCell ref="B5:E9"/>
    <mergeCell ref="C11:E11"/>
    <mergeCell ref="C12:E12"/>
    <mergeCell ref="C13:E13"/>
    <mergeCell ref="G21:K25"/>
    <mergeCell ref="G30:K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D11FC-9505-454B-B8AA-224DA482E83F}">
  <dimension ref="B1:K64"/>
  <sheetViews>
    <sheetView showGridLines="0" topLeftCell="A37" zoomScale="70" zoomScaleNormal="70" workbookViewId="0">
      <selection activeCell="H4" sqref="H4"/>
    </sheetView>
  </sheetViews>
  <sheetFormatPr defaultColWidth="8.7265625" defaultRowHeight="14.5" x14ac:dyDescent="0.35"/>
  <cols>
    <col min="1" max="1" width="3.1796875" style="1" customWidth="1"/>
    <col min="2" max="2" width="36.26953125" style="1" customWidth="1"/>
    <col min="3" max="3" width="14.7265625" style="1" customWidth="1"/>
    <col min="4" max="4" width="14.7265625" style="81" customWidth="1"/>
    <col min="5" max="5" width="85.54296875" style="1" customWidth="1"/>
    <col min="6" max="6" width="4.81640625" style="1" customWidth="1"/>
    <col min="7" max="7" width="21.1796875" style="1" bestFit="1" customWidth="1"/>
    <col min="8" max="16384" width="8.7265625" style="1"/>
  </cols>
  <sheetData>
    <row r="1" spans="2:11" x14ac:dyDescent="0.35">
      <c r="B1" s="9"/>
      <c r="C1" s="9"/>
      <c r="D1" s="90"/>
    </row>
    <row r="2" spans="2:11" ht="21" x14ac:dyDescent="0.35">
      <c r="B2" s="79" t="s">
        <v>24</v>
      </c>
      <c r="C2" s="9"/>
      <c r="D2" s="90"/>
    </row>
    <row r="3" spans="2:11" ht="21" x14ac:dyDescent="0.35">
      <c r="B3" s="80" t="s">
        <v>129</v>
      </c>
      <c r="C3" s="9"/>
      <c r="D3" s="90"/>
    </row>
    <row r="4" spans="2:11" ht="15" customHeight="1" thickBot="1" x14ac:dyDescent="0.4">
      <c r="C4" s="9"/>
      <c r="D4" s="90"/>
    </row>
    <row r="5" spans="2:11" x14ac:dyDescent="0.35">
      <c r="B5" s="153" t="s">
        <v>112</v>
      </c>
      <c r="C5" s="154"/>
      <c r="D5" s="154"/>
      <c r="E5" s="155"/>
    </row>
    <row r="6" spans="2:11" x14ac:dyDescent="0.35">
      <c r="B6" s="156"/>
      <c r="C6" s="157"/>
      <c r="D6" s="157"/>
      <c r="E6" s="158"/>
    </row>
    <row r="7" spans="2:11" x14ac:dyDescent="0.35">
      <c r="B7" s="156"/>
      <c r="C7" s="157"/>
      <c r="D7" s="157"/>
      <c r="E7" s="158"/>
    </row>
    <row r="8" spans="2:11" x14ac:dyDescent="0.35">
      <c r="B8" s="156"/>
      <c r="C8" s="157"/>
      <c r="D8" s="157"/>
      <c r="E8" s="158"/>
    </row>
    <row r="9" spans="2:11" ht="15" thickBot="1" x14ac:dyDescent="0.4">
      <c r="B9" s="159"/>
      <c r="C9" s="160"/>
      <c r="D9" s="160"/>
      <c r="E9" s="161"/>
    </row>
    <row r="10" spans="2:11" ht="15" thickBot="1" x14ac:dyDescent="0.4">
      <c r="C10" s="75"/>
      <c r="D10" s="75"/>
      <c r="E10" s="75"/>
    </row>
    <row r="11" spans="2:11" x14ac:dyDescent="0.35">
      <c r="B11" s="76" t="s">
        <v>0</v>
      </c>
      <c r="C11" s="162" t="s">
        <v>46</v>
      </c>
      <c r="D11" s="162"/>
      <c r="E11" s="163"/>
    </row>
    <row r="12" spans="2:11" x14ac:dyDescent="0.35">
      <c r="B12" s="108" t="s">
        <v>62</v>
      </c>
      <c r="C12" s="166" t="s">
        <v>87</v>
      </c>
      <c r="D12" s="166"/>
      <c r="E12" s="167"/>
    </row>
    <row r="13" spans="2:11" ht="15" thickBot="1" x14ac:dyDescent="0.4">
      <c r="B13" s="77" t="s">
        <v>1</v>
      </c>
      <c r="C13" s="164" t="s">
        <v>98</v>
      </c>
      <c r="D13" s="164"/>
      <c r="E13" s="165"/>
    </row>
    <row r="14" spans="2:11" ht="15" thickBot="1" x14ac:dyDescent="0.4">
      <c r="C14" s="26"/>
      <c r="D14" s="91"/>
    </row>
    <row r="15" spans="2:11" ht="15" thickBot="1" x14ac:dyDescent="0.4">
      <c r="C15" s="63" t="s">
        <v>2</v>
      </c>
      <c r="D15" s="33" t="s">
        <v>3</v>
      </c>
    </row>
    <row r="16" spans="2:11" x14ac:dyDescent="0.35">
      <c r="B16" s="28" t="s">
        <v>4</v>
      </c>
      <c r="C16" s="29">
        <f>SUM(C27)</f>
        <v>10858</v>
      </c>
      <c r="D16" s="92" t="s">
        <v>35</v>
      </c>
      <c r="E16" s="18" t="s">
        <v>5</v>
      </c>
      <c r="G16" s="144" t="s">
        <v>122</v>
      </c>
      <c r="H16" s="145"/>
      <c r="I16" s="145"/>
      <c r="J16" s="145"/>
      <c r="K16" s="146"/>
    </row>
    <row r="17" spans="2:11" ht="15" thickBot="1" x14ac:dyDescent="0.4">
      <c r="B17" s="30" t="s">
        <v>6</v>
      </c>
      <c r="C17" s="65">
        <f>SUM(C34+C47+C56+C64)</f>
        <v>10858</v>
      </c>
      <c r="D17" s="93" t="s">
        <v>35</v>
      </c>
      <c r="E17" s="23"/>
      <c r="G17" s="147"/>
      <c r="H17" s="148"/>
      <c r="I17" s="148"/>
      <c r="J17" s="148"/>
      <c r="K17" s="149"/>
    </row>
    <row r="18" spans="2:11" ht="15" thickBot="1" x14ac:dyDescent="0.4">
      <c r="B18" s="19" t="s">
        <v>7</v>
      </c>
      <c r="C18" s="37">
        <f>C16-C17</f>
        <v>0</v>
      </c>
      <c r="D18" s="94"/>
      <c r="E18" s="14" t="s">
        <v>45</v>
      </c>
      <c r="G18" s="150"/>
      <c r="H18" s="151"/>
      <c r="I18" s="151"/>
      <c r="J18" s="151"/>
      <c r="K18" s="152"/>
    </row>
    <row r="19" spans="2:11" ht="15" thickBot="1" x14ac:dyDescent="0.4">
      <c r="B19" s="9"/>
      <c r="C19" s="9"/>
      <c r="D19" s="90"/>
    </row>
    <row r="20" spans="2:11" ht="15" thickBot="1" x14ac:dyDescent="0.4">
      <c r="B20" s="28" t="s">
        <v>8</v>
      </c>
      <c r="C20" s="32" t="s">
        <v>2</v>
      </c>
      <c r="D20" s="32"/>
      <c r="E20" s="33" t="s">
        <v>9</v>
      </c>
    </row>
    <row r="21" spans="2:11" ht="14.5" customHeight="1" x14ac:dyDescent="0.35">
      <c r="B21" s="87" t="s">
        <v>10</v>
      </c>
      <c r="C21" s="34">
        <f>2458</f>
        <v>2458</v>
      </c>
      <c r="D21" s="95" t="s">
        <v>35</v>
      </c>
      <c r="E21" s="84" t="s">
        <v>104</v>
      </c>
      <c r="G21" s="144" t="s">
        <v>111</v>
      </c>
      <c r="H21" s="145"/>
      <c r="I21" s="145"/>
      <c r="J21" s="145"/>
      <c r="K21" s="146"/>
    </row>
    <row r="22" spans="2:11" x14ac:dyDescent="0.35">
      <c r="B22" s="88" t="s">
        <v>11</v>
      </c>
      <c r="C22" s="35">
        <v>0</v>
      </c>
      <c r="D22" s="96"/>
      <c r="E22" s="85"/>
      <c r="G22" s="147"/>
      <c r="H22" s="148"/>
      <c r="I22" s="148"/>
      <c r="J22" s="148"/>
      <c r="K22" s="149"/>
    </row>
    <row r="23" spans="2:11" x14ac:dyDescent="0.35">
      <c r="B23" s="88" t="s">
        <v>12</v>
      </c>
      <c r="C23" s="36">
        <v>0</v>
      </c>
      <c r="D23" s="97"/>
      <c r="E23" s="86"/>
      <c r="G23" s="147"/>
      <c r="H23" s="148"/>
      <c r="I23" s="148"/>
      <c r="J23" s="148"/>
      <c r="K23" s="149"/>
    </row>
    <row r="24" spans="2:11" x14ac:dyDescent="0.35">
      <c r="B24" s="88" t="s">
        <v>89</v>
      </c>
      <c r="C24" s="36">
        <f>C64</f>
        <v>1350</v>
      </c>
      <c r="D24" s="97" t="s">
        <v>34</v>
      </c>
      <c r="E24" s="86" t="s">
        <v>86</v>
      </c>
      <c r="G24" s="147"/>
      <c r="H24" s="148"/>
      <c r="I24" s="148"/>
      <c r="J24" s="148"/>
      <c r="K24" s="149"/>
    </row>
    <row r="25" spans="2:11" ht="15" thickBot="1" x14ac:dyDescent="0.4">
      <c r="B25" s="88" t="s">
        <v>93</v>
      </c>
      <c r="C25" s="36">
        <f>C56</f>
        <v>4800</v>
      </c>
      <c r="D25" s="97" t="s">
        <v>35</v>
      </c>
      <c r="E25" s="86" t="s">
        <v>108</v>
      </c>
      <c r="G25" s="150"/>
      <c r="H25" s="151"/>
      <c r="I25" s="151"/>
      <c r="J25" s="151"/>
      <c r="K25" s="152"/>
    </row>
    <row r="26" spans="2:11" ht="15" thickBot="1" x14ac:dyDescent="0.4">
      <c r="B26" s="89" t="s">
        <v>94</v>
      </c>
      <c r="C26" s="36">
        <f>150*15</f>
        <v>2250</v>
      </c>
      <c r="D26" s="97" t="s">
        <v>35</v>
      </c>
      <c r="E26" s="86" t="s">
        <v>103</v>
      </c>
    </row>
    <row r="27" spans="2:11" ht="15" thickBot="1" x14ac:dyDescent="0.4">
      <c r="B27" s="47" t="s">
        <v>16</v>
      </c>
      <c r="C27" s="31">
        <f>SUM(C21:C26)</f>
        <v>10858</v>
      </c>
      <c r="D27" s="98"/>
      <c r="E27" s="14"/>
    </row>
    <row r="28" spans="2:11" ht="15" thickBot="1" x14ac:dyDescent="0.4"/>
    <row r="29" spans="2:11" ht="15" thickBot="1" x14ac:dyDescent="0.4">
      <c r="B29" s="28" t="s">
        <v>17</v>
      </c>
      <c r="C29" s="32" t="s">
        <v>2</v>
      </c>
      <c r="D29" s="32"/>
      <c r="E29" s="33" t="s">
        <v>9</v>
      </c>
    </row>
    <row r="30" spans="2:11" ht="14.5" customHeight="1" x14ac:dyDescent="0.35">
      <c r="B30" s="10"/>
      <c r="C30" s="38">
        <v>0</v>
      </c>
      <c r="D30" s="99"/>
      <c r="E30" s="39"/>
      <c r="G30" s="144" t="s">
        <v>18</v>
      </c>
      <c r="H30" s="145"/>
      <c r="I30" s="145"/>
      <c r="J30" s="145"/>
      <c r="K30" s="146"/>
    </row>
    <row r="31" spans="2:11" x14ac:dyDescent="0.35">
      <c r="B31" s="40"/>
      <c r="C31" s="41">
        <v>0</v>
      </c>
      <c r="D31" s="100"/>
      <c r="E31" s="42"/>
      <c r="G31" s="147"/>
      <c r="H31" s="148"/>
      <c r="I31" s="148"/>
      <c r="J31" s="148"/>
      <c r="K31" s="149"/>
    </row>
    <row r="32" spans="2:11" ht="15" thickBot="1" x14ac:dyDescent="0.4">
      <c r="B32" s="67"/>
      <c r="C32" s="68">
        <v>0</v>
      </c>
      <c r="D32" s="101"/>
      <c r="E32" s="70"/>
      <c r="G32" s="150"/>
      <c r="H32" s="151"/>
      <c r="I32" s="151"/>
      <c r="J32" s="151"/>
      <c r="K32" s="152"/>
    </row>
    <row r="33" spans="2:11" ht="15" thickBot="1" x14ac:dyDescent="0.4">
      <c r="B33" s="24"/>
      <c r="C33" s="43">
        <v>0</v>
      </c>
      <c r="D33" s="102"/>
      <c r="E33" s="25"/>
    </row>
    <row r="34" spans="2:11" ht="15" thickBot="1" x14ac:dyDescent="0.4">
      <c r="B34" s="16" t="s">
        <v>16</v>
      </c>
      <c r="C34" s="44">
        <f>SUM(C30:C33)</f>
        <v>0</v>
      </c>
      <c r="D34" s="94"/>
      <c r="E34" s="17"/>
    </row>
    <row r="35" spans="2:11" ht="15" thickBot="1" x14ac:dyDescent="0.4"/>
    <row r="36" spans="2:11" ht="15" thickBot="1" x14ac:dyDescent="0.4">
      <c r="B36" s="28" t="s">
        <v>19</v>
      </c>
      <c r="C36" s="32" t="s">
        <v>2</v>
      </c>
      <c r="D36" s="32"/>
      <c r="E36" s="33" t="s">
        <v>9</v>
      </c>
    </row>
    <row r="37" spans="2:11" x14ac:dyDescent="0.35">
      <c r="B37" s="10" t="s">
        <v>81</v>
      </c>
      <c r="C37" s="38">
        <v>500</v>
      </c>
      <c r="D37" s="123" t="s">
        <v>34</v>
      </c>
      <c r="E37" s="83" t="s">
        <v>123</v>
      </c>
      <c r="G37" s="144" t="s">
        <v>20</v>
      </c>
      <c r="H37" s="145"/>
      <c r="I37" s="145"/>
      <c r="J37" s="145"/>
      <c r="K37" s="146"/>
    </row>
    <row r="38" spans="2:11" x14ac:dyDescent="0.35">
      <c r="B38" s="22" t="s">
        <v>71</v>
      </c>
      <c r="C38" s="46">
        <f>4*250</f>
        <v>1000</v>
      </c>
      <c r="D38" s="121" t="s">
        <v>34</v>
      </c>
      <c r="E38" s="118" t="s">
        <v>74</v>
      </c>
      <c r="G38" s="147"/>
      <c r="H38" s="148"/>
      <c r="I38" s="148"/>
      <c r="J38" s="148"/>
      <c r="K38" s="149"/>
    </row>
    <row r="39" spans="2:11" x14ac:dyDescent="0.35">
      <c r="B39" s="20" t="s">
        <v>70</v>
      </c>
      <c r="C39" s="46">
        <f>4*250</f>
        <v>1000</v>
      </c>
      <c r="D39" s="121" t="s">
        <v>34</v>
      </c>
      <c r="E39" s="118" t="s">
        <v>75</v>
      </c>
      <c r="G39" s="147"/>
      <c r="H39" s="148"/>
      <c r="I39" s="148"/>
      <c r="J39" s="148"/>
      <c r="K39" s="149"/>
    </row>
    <row r="40" spans="2:11" x14ac:dyDescent="0.35">
      <c r="B40" s="22" t="s">
        <v>80</v>
      </c>
      <c r="C40" s="45">
        <f>6*40</f>
        <v>240</v>
      </c>
      <c r="D40" s="121" t="s">
        <v>34</v>
      </c>
      <c r="E40" s="21" t="s">
        <v>124</v>
      </c>
      <c r="G40" s="147"/>
      <c r="H40" s="148"/>
      <c r="I40" s="148"/>
      <c r="J40" s="148"/>
      <c r="K40" s="149"/>
    </row>
    <row r="41" spans="2:11" x14ac:dyDescent="0.35">
      <c r="B41" s="22" t="s">
        <v>82</v>
      </c>
      <c r="C41" s="46">
        <f>6*40</f>
        <v>240</v>
      </c>
      <c r="D41" s="121" t="s">
        <v>34</v>
      </c>
      <c r="E41" s="21" t="s">
        <v>124</v>
      </c>
      <c r="G41" s="147"/>
      <c r="H41" s="148"/>
      <c r="I41" s="148"/>
      <c r="J41" s="148"/>
      <c r="K41" s="149"/>
    </row>
    <row r="42" spans="2:11" ht="15" thickBot="1" x14ac:dyDescent="0.4">
      <c r="B42" s="22" t="s">
        <v>83</v>
      </c>
      <c r="C42" s="46">
        <v>500</v>
      </c>
      <c r="D42" s="121" t="s">
        <v>34</v>
      </c>
      <c r="E42" s="21" t="s">
        <v>84</v>
      </c>
      <c r="G42" s="150"/>
      <c r="H42" s="151"/>
      <c r="I42" s="151"/>
      <c r="J42" s="151"/>
      <c r="K42" s="152"/>
    </row>
    <row r="43" spans="2:11" x14ac:dyDescent="0.35">
      <c r="B43" s="22" t="s">
        <v>79</v>
      </c>
      <c r="C43" s="46">
        <v>500</v>
      </c>
      <c r="D43" s="121" t="s">
        <v>34</v>
      </c>
      <c r="E43" s="21" t="s">
        <v>85</v>
      </c>
      <c r="G43" s="75"/>
      <c r="H43" s="75"/>
      <c r="I43" s="75"/>
      <c r="J43" s="75"/>
      <c r="K43" s="75"/>
    </row>
    <row r="44" spans="2:11" x14ac:dyDescent="0.35">
      <c r="B44" s="22" t="s">
        <v>44</v>
      </c>
      <c r="C44" s="46">
        <v>500</v>
      </c>
      <c r="D44" s="121" t="s">
        <v>34</v>
      </c>
      <c r="E44" s="21" t="s">
        <v>95</v>
      </c>
      <c r="G44" s="75"/>
      <c r="H44" s="75"/>
      <c r="I44" s="75"/>
      <c r="J44" s="75"/>
      <c r="K44" s="75"/>
    </row>
    <row r="45" spans="2:11" x14ac:dyDescent="0.35">
      <c r="B45" s="22" t="s">
        <v>91</v>
      </c>
      <c r="C45" s="46">
        <f>6*38</f>
        <v>228</v>
      </c>
      <c r="D45" s="121" t="s">
        <v>35</v>
      </c>
      <c r="E45" s="21" t="s">
        <v>125</v>
      </c>
      <c r="G45" s="75"/>
      <c r="H45" s="75"/>
      <c r="I45" s="75"/>
      <c r="J45" s="75"/>
      <c r="K45" s="75"/>
    </row>
    <row r="46" spans="2:11" ht="15" thickBot="1" x14ac:dyDescent="0.4">
      <c r="B46" s="24"/>
      <c r="C46" s="43"/>
      <c r="D46" s="124"/>
      <c r="E46" s="25"/>
    </row>
    <row r="47" spans="2:11" ht="15" thickBot="1" x14ac:dyDescent="0.4">
      <c r="B47" s="16" t="s">
        <v>16</v>
      </c>
      <c r="C47" s="44">
        <f>SUM(C37:C46)</f>
        <v>4708</v>
      </c>
      <c r="D47" s="94"/>
      <c r="E47" s="17"/>
    </row>
    <row r="48" spans="2:11" ht="15" thickBot="1" x14ac:dyDescent="0.4"/>
    <row r="49" spans="2:11" ht="15" thickBot="1" x14ac:dyDescent="0.4">
      <c r="B49" s="28" t="s">
        <v>21</v>
      </c>
      <c r="C49" s="32" t="s">
        <v>2</v>
      </c>
      <c r="D49" s="32"/>
      <c r="E49" s="33" t="s">
        <v>9</v>
      </c>
    </row>
    <row r="50" spans="2:11" x14ac:dyDescent="0.35">
      <c r="B50" s="2" t="s">
        <v>96</v>
      </c>
      <c r="C50" s="3">
        <v>900</v>
      </c>
      <c r="D50" s="140" t="s">
        <v>35</v>
      </c>
      <c r="E50" s="4" t="s">
        <v>101</v>
      </c>
      <c r="G50" s="144" t="s">
        <v>110</v>
      </c>
      <c r="H50" s="145"/>
      <c r="I50" s="145"/>
      <c r="J50" s="145"/>
      <c r="K50" s="146"/>
    </row>
    <row r="51" spans="2:11" x14ac:dyDescent="0.35">
      <c r="B51" s="5" t="s">
        <v>97</v>
      </c>
      <c r="C51" s="12">
        <v>900</v>
      </c>
      <c r="D51" s="141" t="s">
        <v>35</v>
      </c>
      <c r="E51" s="7" t="s">
        <v>102</v>
      </c>
      <c r="G51" s="147"/>
      <c r="H51" s="148"/>
      <c r="I51" s="148"/>
      <c r="J51" s="148"/>
      <c r="K51" s="149"/>
    </row>
    <row r="52" spans="2:11" x14ac:dyDescent="0.35">
      <c r="B52" s="5" t="s">
        <v>90</v>
      </c>
      <c r="C52" s="6">
        <v>1500</v>
      </c>
      <c r="D52" s="142" t="s">
        <v>35</v>
      </c>
      <c r="E52" s="7" t="s">
        <v>100</v>
      </c>
      <c r="G52" s="147"/>
      <c r="H52" s="148"/>
      <c r="I52" s="148"/>
      <c r="J52" s="148"/>
      <c r="K52" s="149"/>
    </row>
    <row r="53" spans="2:11" ht="15" thickBot="1" x14ac:dyDescent="0.4">
      <c r="B53" s="5" t="s">
        <v>92</v>
      </c>
      <c r="C53" s="6">
        <v>500</v>
      </c>
      <c r="D53" s="142" t="s">
        <v>35</v>
      </c>
      <c r="E53" s="7" t="s">
        <v>100</v>
      </c>
      <c r="G53" s="150"/>
      <c r="H53" s="151"/>
      <c r="I53" s="151"/>
      <c r="J53" s="151"/>
      <c r="K53" s="152"/>
    </row>
    <row r="54" spans="2:11" x14ac:dyDescent="0.35">
      <c r="B54" s="5" t="s">
        <v>41</v>
      </c>
      <c r="C54" s="6">
        <f>10*50</f>
        <v>500</v>
      </c>
      <c r="D54" s="142" t="s">
        <v>35</v>
      </c>
      <c r="E54" s="7" t="s">
        <v>99</v>
      </c>
    </row>
    <row r="55" spans="2:11" ht="15" thickBot="1" x14ac:dyDescent="0.4">
      <c r="B55" s="137" t="s">
        <v>42</v>
      </c>
      <c r="C55" s="138">
        <f>10*50</f>
        <v>500</v>
      </c>
      <c r="D55" s="143" t="s">
        <v>35</v>
      </c>
      <c r="E55" s="139" t="s">
        <v>99</v>
      </c>
      <c r="G55" s="13"/>
    </row>
    <row r="56" spans="2:11" ht="15" thickBot="1" x14ac:dyDescent="0.4">
      <c r="B56" s="16" t="s">
        <v>22</v>
      </c>
      <c r="C56" s="82">
        <f>SUM(C50:C55)</f>
        <v>4800</v>
      </c>
      <c r="D56" s="106"/>
      <c r="E56" s="17"/>
      <c r="G56" s="49"/>
    </row>
    <row r="57" spans="2:11" ht="15" thickBot="1" x14ac:dyDescent="0.4"/>
    <row r="58" spans="2:11" ht="15" thickBot="1" x14ac:dyDescent="0.4">
      <c r="B58" s="15" t="s">
        <v>23</v>
      </c>
      <c r="C58" s="78" t="s">
        <v>2</v>
      </c>
      <c r="D58" s="78"/>
      <c r="E58" s="27" t="s">
        <v>9</v>
      </c>
    </row>
    <row r="59" spans="2:11" ht="14.5" customHeight="1" x14ac:dyDescent="0.35">
      <c r="B59" s="71" t="s">
        <v>66</v>
      </c>
      <c r="C59" s="72">
        <v>400</v>
      </c>
      <c r="D59" s="107" t="s">
        <v>34</v>
      </c>
      <c r="E59" s="120" t="s">
        <v>105</v>
      </c>
      <c r="G59" s="144" t="s">
        <v>109</v>
      </c>
      <c r="H59" s="145"/>
      <c r="I59" s="145"/>
      <c r="J59" s="145"/>
      <c r="K59" s="146"/>
    </row>
    <row r="60" spans="2:11" x14ac:dyDescent="0.35">
      <c r="B60" s="71" t="s">
        <v>37</v>
      </c>
      <c r="C60" s="72">
        <v>500</v>
      </c>
      <c r="D60" s="107" t="s">
        <v>34</v>
      </c>
      <c r="E60" s="120" t="s">
        <v>59</v>
      </c>
      <c r="G60" s="147"/>
      <c r="H60" s="148"/>
      <c r="I60" s="148"/>
      <c r="J60" s="148"/>
      <c r="K60" s="149"/>
    </row>
    <row r="61" spans="2:11" x14ac:dyDescent="0.35">
      <c r="B61" s="71" t="s">
        <v>53</v>
      </c>
      <c r="C61" s="72">
        <v>200</v>
      </c>
      <c r="D61" s="107" t="s">
        <v>34</v>
      </c>
      <c r="E61" s="120" t="s">
        <v>65</v>
      </c>
      <c r="G61" s="147"/>
      <c r="H61" s="148"/>
      <c r="I61" s="148"/>
      <c r="J61" s="148"/>
      <c r="K61" s="149"/>
    </row>
    <row r="62" spans="2:11" x14ac:dyDescent="0.35">
      <c r="B62" s="71" t="s">
        <v>43</v>
      </c>
      <c r="C62" s="72">
        <v>250</v>
      </c>
      <c r="D62" s="107" t="s">
        <v>34</v>
      </c>
      <c r="E62" s="120" t="s">
        <v>57</v>
      </c>
      <c r="G62" s="147"/>
      <c r="H62" s="148"/>
      <c r="I62" s="148"/>
      <c r="J62" s="148"/>
      <c r="K62" s="149"/>
    </row>
    <row r="63" spans="2:11" ht="15" thickBot="1" x14ac:dyDescent="0.4">
      <c r="B63" s="11"/>
      <c r="C63" s="72">
        <v>0</v>
      </c>
      <c r="D63" s="107"/>
      <c r="E63" s="8"/>
      <c r="G63" s="150"/>
      <c r="H63" s="151"/>
      <c r="I63" s="151"/>
      <c r="J63" s="151"/>
      <c r="K63" s="152"/>
    </row>
    <row r="64" spans="2:11" ht="15" thickBot="1" x14ac:dyDescent="0.4">
      <c r="B64" s="47" t="s">
        <v>22</v>
      </c>
      <c r="C64" s="31">
        <f>SUM(C59:C63)</f>
        <v>1350</v>
      </c>
      <c r="D64" s="98"/>
      <c r="E64" s="14"/>
      <c r="G64" s="49"/>
    </row>
  </sheetData>
  <mergeCells count="10">
    <mergeCell ref="G37:K42"/>
    <mergeCell ref="G50:K53"/>
    <mergeCell ref="G59:K63"/>
    <mergeCell ref="B5:E9"/>
    <mergeCell ref="C11:E11"/>
    <mergeCell ref="C12:E12"/>
    <mergeCell ref="C13:E13"/>
    <mergeCell ref="G21:K25"/>
    <mergeCell ref="G30:K32"/>
    <mergeCell ref="G16:K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E6640022023044A9D3CCE6D91B55EC" ma:contentTypeVersion="18" ma:contentTypeDescription="Create a new document." ma:contentTypeScope="" ma:versionID="39753dedd682f7fb61eb3e5f7d1acc1a">
  <xsd:schema xmlns:xsd="http://www.w3.org/2001/XMLSchema" xmlns:xs="http://www.w3.org/2001/XMLSchema" xmlns:p="http://schemas.microsoft.com/office/2006/metadata/properties" xmlns:ns2="aabac7c0-f4a6-4435-89ef-dab21e24b8eb" xmlns:ns3="13fff42e-e0b3-402f-a673-781876024f10" targetNamespace="http://schemas.microsoft.com/office/2006/metadata/properties" ma:root="true" ma:fieldsID="6af6c95c7fc20ceac1685ecd35bb7ca7" ns2:_="" ns3:_="">
    <xsd:import namespace="aabac7c0-f4a6-4435-89ef-dab21e24b8eb"/>
    <xsd:import namespace="13fff42e-e0b3-402f-a673-781876024f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ac7c0-f4a6-4435-89ef-dab21e24b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4ae220b-3468-4ab7-af9d-c37628b031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fff42e-e0b3-402f-a673-781876024f1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121d3e-bf98-4d3c-bc32-7d997e4888da}" ma:internalName="TaxCatchAll" ma:showField="CatchAllData" ma:web="13fff42e-e0b3-402f-a673-781876024f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bac7c0-f4a6-4435-89ef-dab21e24b8eb">
      <Terms xmlns="http://schemas.microsoft.com/office/infopath/2007/PartnerControls"/>
    </lcf76f155ced4ddcb4097134ff3c332f>
    <TaxCatchAll xmlns="13fff42e-e0b3-402f-a673-781876024f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242B4D-CC42-46DF-AA08-E0B1822513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ac7c0-f4a6-4435-89ef-dab21e24b8eb"/>
    <ds:schemaRef ds:uri="13fff42e-e0b3-402f-a673-781876024f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D8C211-9890-4B7B-95C3-883884565A9F}">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schemas.openxmlformats.org/package/2006/metadata/core-properties"/>
    <ds:schemaRef ds:uri="13fff42e-e0b3-402f-a673-781876024f10"/>
    <ds:schemaRef ds:uri="aabac7c0-f4a6-4435-89ef-dab21e24b8eb"/>
  </ds:schemaRefs>
</ds:datastoreItem>
</file>

<file path=customXml/itemProps3.xml><?xml version="1.0" encoding="utf-8"?>
<ds:datastoreItem xmlns:ds="http://schemas.openxmlformats.org/officeDocument/2006/customXml" ds:itemID="{B1047DDE-46FC-4320-A7FF-832169B013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Template</vt:lpstr>
      <vt:lpstr>Example - Venue Takeover</vt:lpstr>
      <vt:lpstr>Example - Pop Up Event</vt:lpstr>
      <vt:lpstr>Example - Community Project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Amber Stuart</dc:creator>
  <cp:keywords/>
  <dc:description/>
  <cp:lastModifiedBy>Naretha Williams</cp:lastModifiedBy>
  <cp:revision/>
  <dcterms:created xsi:type="dcterms:W3CDTF">2022-07-11T06:45:18Z</dcterms:created>
  <dcterms:modified xsi:type="dcterms:W3CDTF">2025-08-14T04:33:38Z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0x010100B6E6640022023044A9D3CCE6D91B55EC</vt:lpwstr>
  </property>
  <property fmtid="{D5CDD505-2E9C-101B-9397-08002B2CF9AE}" pid="3" name="MediaServiceImageTags">
    <vt:lpwstr/>
  </property>
</Properties>
</file>